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14340" yWindow="-150" windowWidth="14175" windowHeight="14610"/>
  </bookViews>
  <sheets>
    <sheet name="Tabelle1" sheetId="1" r:id="rId1"/>
    <sheet name="Tabelle2" sheetId="2" r:id="rId2"/>
    <sheet name="Tabelle3" sheetId="3" r:id="rId3"/>
  </sheets>
  <definedNames>
    <definedName name="_xlnm.Print_Area" localSheetId="0">Tabelle1!$A$1:$H$83</definedName>
  </definedNames>
  <calcPr calcId="145621"/>
</workbook>
</file>

<file path=xl/calcChain.xml><?xml version="1.0" encoding="utf-8"?>
<calcChain xmlns="http://schemas.openxmlformats.org/spreadsheetml/2006/main">
  <c r="D50" i="1" l="1"/>
  <c r="D78" i="1" l="1"/>
  <c r="C78" i="1"/>
  <c r="D77" i="1"/>
  <c r="C77" i="1"/>
  <c r="D76" i="1"/>
  <c r="C76" i="1"/>
  <c r="D75" i="1"/>
  <c r="C75" i="1"/>
  <c r="D74" i="1"/>
  <c r="C74" i="1"/>
  <c r="D71" i="1"/>
  <c r="C71" i="1"/>
  <c r="D70" i="1"/>
  <c r="C70" i="1"/>
  <c r="D69" i="1"/>
  <c r="C69" i="1"/>
  <c r="D68" i="1"/>
  <c r="C68" i="1"/>
  <c r="D67" i="1"/>
  <c r="C67" i="1"/>
  <c r="D53" i="1"/>
  <c r="D52" i="1"/>
  <c r="D51" i="1"/>
  <c r="D49" i="1"/>
  <c r="D55" i="1"/>
  <c r="D56" i="1"/>
  <c r="D57" i="1"/>
  <c r="D58" i="1"/>
  <c r="D54" i="1"/>
  <c r="D45" i="1"/>
  <c r="D46" i="1"/>
  <c r="D47" i="1"/>
  <c r="D48" i="1"/>
  <c r="D44" i="1"/>
  <c r="F44" i="1" s="1"/>
  <c r="E44" i="1"/>
  <c r="E45" i="1"/>
  <c r="E46" i="1"/>
  <c r="E47" i="1"/>
  <c r="E48" i="1"/>
  <c r="E49" i="1"/>
  <c r="E50" i="1"/>
  <c r="E51" i="1"/>
  <c r="E52" i="1"/>
  <c r="E53" i="1"/>
  <c r="E54" i="1"/>
  <c r="E55" i="1"/>
  <c r="E56" i="1"/>
  <c r="E57" i="1"/>
  <c r="E58" i="1"/>
  <c r="F49" i="1" l="1"/>
  <c r="E67" i="1"/>
  <c r="F58" i="1" l="1"/>
  <c r="H58" i="1" s="1"/>
  <c r="E78" i="1"/>
  <c r="E71" i="1"/>
  <c r="E70" i="1"/>
  <c r="F53" i="1"/>
  <c r="H53" i="1" s="1"/>
  <c r="F50" i="1"/>
  <c r="E69" i="1"/>
  <c r="E74" i="1" l="1"/>
  <c r="E68" i="1"/>
  <c r="E75" i="1"/>
  <c r="E77" i="1"/>
  <c r="E76" i="1"/>
  <c r="F51" i="1"/>
  <c r="H51" i="1" s="1"/>
  <c r="F52" i="1" l="1"/>
  <c r="H52" i="1" s="1"/>
  <c r="F57" i="1"/>
  <c r="H57" i="1" s="1"/>
  <c r="F55" i="1"/>
  <c r="H55" i="1" s="1"/>
  <c r="F54" i="1" l="1"/>
  <c r="H54" i="1" s="1"/>
  <c r="F48" i="1"/>
  <c r="H48" i="1" s="1"/>
  <c r="F47" i="1"/>
  <c r="F46" i="1"/>
  <c r="H46" i="1" s="1"/>
  <c r="F45" i="1"/>
  <c r="F56" i="1"/>
  <c r="H56" i="1" s="1"/>
  <c r="H45" i="1" l="1"/>
  <c r="F60" i="1"/>
  <c r="H44" i="1"/>
  <c r="H47" i="1"/>
  <c r="H49" i="1"/>
  <c r="H50" i="1"/>
</calcChain>
</file>

<file path=xl/comments1.xml><?xml version="1.0" encoding="utf-8"?>
<comments xmlns="http://schemas.openxmlformats.org/spreadsheetml/2006/main">
  <authors>
    <author>Katrin Bögelsack</author>
  </authors>
  <commentList>
    <comment ref="F11" authorId="0">
      <text>
        <r>
          <rPr>
            <sz val="7"/>
            <color indexed="81"/>
            <rFont val="Tahoma"/>
            <family val="2"/>
          </rPr>
          <t>Ab 01.01.2018 gilt eine neue Beitragsordnung für die mobile enabled Websites (MEW), welche in drei Stufen bis zum Jahr 2020 eingeführt wird. Informationen zu den zukünftigen Beiträgen finden Sie weiter unten.</t>
        </r>
      </text>
    </comment>
    <comment ref="F12" authorId="0">
      <text>
        <r>
          <rPr>
            <sz val="7"/>
            <color indexed="81"/>
            <rFont val="Tahoma"/>
            <family val="2"/>
          </rPr>
          <t>Der Aufnahmebeitrag halbiert sich für jedes weitere App-Angebot, das vom selben IVW-Mitglied zeitgleich (d.h. am selben Tag) angemeldet wird. Die ist in den Berechnungen unten nicht berücksichtigt.</t>
        </r>
      </text>
    </comment>
    <comment ref="F18" authorId="0">
      <text>
        <r>
          <rPr>
            <sz val="7"/>
            <color indexed="81"/>
            <rFont val="Tahoma"/>
            <family val="2"/>
          </rPr>
          <t xml:space="preserve">Bitte verwenden Sie folgenden Wert der Pis jeweils für die Berechnung:
</t>
        </r>
        <r>
          <rPr>
            <sz val="7"/>
            <color indexed="10"/>
            <rFont val="Tahoma"/>
            <family val="2"/>
          </rPr>
          <t>Online-Angebot:</t>
        </r>
        <r>
          <rPr>
            <sz val="7"/>
            <color indexed="81"/>
            <rFont val="Tahoma"/>
            <family val="2"/>
          </rPr>
          <t xml:space="preserve"> Summe der Pis des 2. Quartals dividiert durch 3
</t>
        </r>
        <r>
          <rPr>
            <sz val="7"/>
            <color indexed="21"/>
            <rFont val="Tahoma"/>
            <family val="2"/>
          </rPr>
          <t>MEW:</t>
        </r>
        <r>
          <rPr>
            <sz val="7"/>
            <color indexed="81"/>
            <rFont val="Tahoma"/>
            <family val="2"/>
          </rPr>
          <t xml:space="preserve"> Summe der Pis des 2. Quartals dividiert durch 3
</t>
        </r>
        <r>
          <rPr>
            <sz val="7"/>
            <color indexed="17"/>
            <rFont val="Tahoma"/>
            <family val="2"/>
          </rPr>
          <t xml:space="preserve">Apps: </t>
        </r>
        <r>
          <rPr>
            <sz val="7"/>
            <color indexed="81"/>
            <rFont val="Tahoma"/>
            <family val="2"/>
          </rPr>
          <t>Summe der Pis des 4. Quartals dividiert durch 3</t>
        </r>
      </text>
    </comment>
    <comment ref="F23" authorId="0">
      <text>
        <r>
          <rPr>
            <sz val="7"/>
            <color indexed="81"/>
            <rFont val="Tahoma"/>
            <family val="2"/>
          </rPr>
          <t xml:space="preserve">Bitte verwenden Sie folgenden Wert der Pis jeweils für die Berechnung:
</t>
        </r>
        <r>
          <rPr>
            <sz val="7"/>
            <color indexed="10"/>
            <rFont val="Tahoma"/>
            <family val="2"/>
          </rPr>
          <t>Online-Angebot:</t>
        </r>
        <r>
          <rPr>
            <sz val="7"/>
            <color indexed="81"/>
            <rFont val="Tahoma"/>
            <family val="2"/>
          </rPr>
          <t xml:space="preserve"> Summe der Pis des 2. Quartals dividiert durch 3
</t>
        </r>
        <r>
          <rPr>
            <sz val="7"/>
            <color indexed="21"/>
            <rFont val="Tahoma"/>
            <family val="2"/>
          </rPr>
          <t>MEW:</t>
        </r>
        <r>
          <rPr>
            <sz val="7"/>
            <color indexed="81"/>
            <rFont val="Tahoma"/>
            <family val="2"/>
          </rPr>
          <t xml:space="preserve"> Summe der Pis des 2. Quartals dividiert durch 3
</t>
        </r>
        <r>
          <rPr>
            <sz val="7"/>
            <color indexed="17"/>
            <rFont val="Tahoma"/>
            <family val="2"/>
          </rPr>
          <t>Apps:</t>
        </r>
        <r>
          <rPr>
            <sz val="7"/>
            <color indexed="81"/>
            <rFont val="Tahoma"/>
            <family val="2"/>
          </rPr>
          <t xml:space="preserve"> Summe der Pis des 4. Quartals dividiert durch 3</t>
        </r>
      </text>
    </comment>
    <comment ref="F28" authorId="0">
      <text>
        <r>
          <rPr>
            <sz val="7"/>
            <color indexed="81"/>
            <rFont val="Tahoma"/>
            <family val="2"/>
          </rPr>
          <t xml:space="preserve">Bitte verwenden Sie folgenden Wert der Pis jeweils für die Berechnung:
</t>
        </r>
        <r>
          <rPr>
            <sz val="7"/>
            <color indexed="10"/>
            <rFont val="Tahoma"/>
            <family val="2"/>
          </rPr>
          <t>Online-Angebot:</t>
        </r>
        <r>
          <rPr>
            <sz val="7"/>
            <color indexed="81"/>
            <rFont val="Tahoma"/>
            <family val="2"/>
          </rPr>
          <t xml:space="preserve"> Summe der Pis des 2. Quartals dividiert durch 3
</t>
        </r>
        <r>
          <rPr>
            <sz val="7"/>
            <color indexed="21"/>
            <rFont val="Tahoma"/>
            <family val="2"/>
          </rPr>
          <t>MEW:</t>
        </r>
        <r>
          <rPr>
            <sz val="7"/>
            <color indexed="81"/>
            <rFont val="Tahoma"/>
            <family val="2"/>
          </rPr>
          <t xml:space="preserve"> Summe der Pis des 2. Quartals dividiert durch 3
</t>
        </r>
        <r>
          <rPr>
            <sz val="7"/>
            <color indexed="17"/>
            <rFont val="Tahoma"/>
            <family val="2"/>
          </rPr>
          <t>Apps:</t>
        </r>
        <r>
          <rPr>
            <sz val="7"/>
            <color indexed="81"/>
            <rFont val="Tahoma"/>
            <family val="2"/>
          </rPr>
          <t xml:space="preserve"> Summe der Pis des 4. Quartals dividiert durch 3</t>
        </r>
      </text>
    </comment>
  </commentList>
</comments>
</file>

<file path=xl/sharedStrings.xml><?xml version="1.0" encoding="utf-8"?>
<sst xmlns="http://schemas.openxmlformats.org/spreadsheetml/2006/main" count="75" uniqueCount="36">
  <si>
    <t>Anzahl der Angebote</t>
  </si>
  <si>
    <t>Online-Angebote</t>
  </si>
  <si>
    <t>Apps</t>
  </si>
  <si>
    <t>Online-Angebot 1</t>
  </si>
  <si>
    <t>Online-Angebot 2</t>
  </si>
  <si>
    <t>Online-Angebot 3</t>
  </si>
  <si>
    <t>Online-Angebot 4</t>
  </si>
  <si>
    <t>Online-Angebot 5</t>
  </si>
  <si>
    <t>App 1</t>
  </si>
  <si>
    <t>App 2</t>
  </si>
  <si>
    <t>App 3</t>
  </si>
  <si>
    <t>App 4</t>
  </si>
  <si>
    <t>jährlicher Beitrag</t>
  </si>
  <si>
    <t>Pis</t>
  </si>
  <si>
    <t>Gesamt</t>
  </si>
  <si>
    <t>Beitragsberechnung</t>
  </si>
  <si>
    <t>&gt;&gt; Link zur Beitragsordnung für Apps</t>
  </si>
  <si>
    <t>&gt;&gt; Link zum Aufnahmeformular</t>
  </si>
  <si>
    <t>&gt;&gt; Link zur Beitragsordnung für MEWs</t>
  </si>
  <si>
    <t>App 5</t>
  </si>
  <si>
    <t>MEW Jahresbeitrag 2019</t>
  </si>
  <si>
    <t>MEW Jahresbeitrag ab 2020</t>
  </si>
  <si>
    <r>
      <t xml:space="preserve">Bitte </t>
    </r>
    <r>
      <rPr>
        <b/>
        <sz val="10"/>
        <color theme="1"/>
        <rFont val="Arial"/>
        <family val="2"/>
      </rPr>
      <t>löschen</t>
    </r>
    <r>
      <rPr>
        <sz val="10"/>
        <color theme="1"/>
        <rFont val="Arial"/>
        <family val="2"/>
      </rPr>
      <t xml:space="preserve"> Sie die Beträge aus den Feldern, bevor Sie die Anzahl der Angebote in </t>
    </r>
    <r>
      <rPr>
        <b/>
        <sz val="10"/>
        <color rgb="FF008000"/>
        <rFont val="Arial"/>
        <family val="2"/>
      </rPr>
      <t xml:space="preserve">         </t>
    </r>
    <r>
      <rPr>
        <sz val="10"/>
        <color theme="1"/>
        <rFont val="Arial"/>
        <family val="2"/>
      </rPr>
      <t>reduzieren!</t>
    </r>
  </si>
  <si>
    <r>
      <t xml:space="preserve">ODER: Bitte löschen Sie die Beträge aus den Feldern, die </t>
    </r>
    <r>
      <rPr>
        <b/>
        <sz val="10"/>
        <color theme="1"/>
        <rFont val="Arial"/>
        <family val="2"/>
      </rPr>
      <t>nicht mehr grün</t>
    </r>
    <r>
      <rPr>
        <sz val="10"/>
        <color theme="1"/>
        <rFont val="Arial"/>
        <family val="2"/>
      </rPr>
      <t xml:space="preserve"> markiert sind!</t>
    </r>
  </si>
  <si>
    <t>BEITRAGSRECHNER                                                                                                                     für Bestands-Angebote</t>
  </si>
  <si>
    <t>Mobile Enabled Websites (MEWs)</t>
  </si>
  <si>
    <t>Bitte tragen Sie die Anzahl der jeweiligen Angebotsart ein</t>
  </si>
  <si>
    <r>
      <t xml:space="preserve">Bitte füllen Sie die </t>
    </r>
    <r>
      <rPr>
        <b/>
        <sz val="10"/>
        <color theme="1"/>
        <rFont val="Arial"/>
        <family val="2"/>
      </rPr>
      <t>GRÜN</t>
    </r>
    <r>
      <rPr>
        <sz val="10"/>
        <color theme="1"/>
        <rFont val="Arial"/>
        <family val="2"/>
      </rPr>
      <t xml:space="preserve"> markierten Felder aus</t>
    </r>
  </si>
  <si>
    <t>Information zu den neuen MEW-Beiträgen</t>
  </si>
  <si>
    <t>Mobile Enabled Website 1</t>
  </si>
  <si>
    <t>Mobile Enabled Website 2</t>
  </si>
  <si>
    <t>Mobile Enabled Website 3</t>
  </si>
  <si>
    <t>Mobile Enabled Website 4</t>
  </si>
  <si>
    <t>Mobile Enabled Website 5</t>
  </si>
  <si>
    <t>&gt;&gt; Link zur Beitragsordnung für Online-Angebote (Teil der Digital-Angebote)</t>
  </si>
  <si>
    <t>monatliche PageImpressions (Pis)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</si>
</sst>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0\ &quot;€&quot;"/>
    <numFmt numFmtId="165" formatCode="_-* #,##0\ _€_-;\-* #,##0\ _€_-;_-* &quot;-&quot;??\ _€_-;_-@_-"/>
  </numFmts>
  <fonts count="30" x14ac:knownFonts="1">
    <font>
      <sz val="11"/>
      <color theme="1"/>
      <name val="Calibri"/>
      <family val="2"/>
      <scheme val="minor"/>
    </font>
    <font>
      <sz val="11"/>
      <color theme="0"/>
      <name val="Calibri"/>
      <family val="2"/>
      <scheme val="minor"/>
    </font>
    <font>
      <sz val="11"/>
      <color theme="1"/>
      <name val="Calibri"/>
      <family val="2"/>
      <scheme val="minor"/>
    </font>
    <font>
      <b/>
      <sz val="16"/>
      <color theme="0"/>
      <name val="Calibri"/>
      <family val="2"/>
      <scheme val="minor"/>
    </font>
    <font>
      <u/>
      <sz val="11"/>
      <color theme="10"/>
      <name val="Calibri"/>
      <family val="2"/>
      <scheme val="minor"/>
    </font>
    <font>
      <sz val="11"/>
      <color theme="1"/>
      <name val="Arial"/>
      <family val="2"/>
    </font>
    <font>
      <b/>
      <sz val="14"/>
      <color theme="0"/>
      <name val="Arial"/>
      <family val="2"/>
    </font>
    <font>
      <sz val="10"/>
      <color theme="1"/>
      <name val="Arial"/>
      <family val="2"/>
    </font>
    <font>
      <b/>
      <sz val="11"/>
      <color theme="1"/>
      <name val="Arial"/>
      <family val="2"/>
    </font>
    <font>
      <sz val="10"/>
      <name val="Arial"/>
      <family val="2"/>
    </font>
    <font>
      <b/>
      <sz val="10"/>
      <color theme="1"/>
      <name val="Arial"/>
      <family val="2"/>
    </font>
    <font>
      <sz val="11"/>
      <color theme="0"/>
      <name val="Arial"/>
      <family val="2"/>
    </font>
    <font>
      <sz val="11"/>
      <color theme="2"/>
      <name val="Arial"/>
      <family val="2"/>
    </font>
    <font>
      <sz val="9"/>
      <color theme="2"/>
      <name val="Arial"/>
      <family val="2"/>
    </font>
    <font>
      <sz val="9"/>
      <color theme="1"/>
      <name val="Arial"/>
      <family val="2"/>
    </font>
    <font>
      <sz val="11"/>
      <name val="Arial"/>
      <family val="2"/>
    </font>
    <font>
      <b/>
      <sz val="10"/>
      <color rgb="FF008000"/>
      <name val="Arial"/>
      <family val="2"/>
    </font>
    <font>
      <b/>
      <sz val="10"/>
      <color theme="0"/>
      <name val="Arial"/>
      <family val="2"/>
    </font>
    <font>
      <b/>
      <sz val="9"/>
      <color theme="0"/>
      <name val="Arial"/>
      <family val="2"/>
    </font>
    <font>
      <sz val="10"/>
      <color theme="0"/>
      <name val="Arial"/>
      <family val="2"/>
    </font>
    <font>
      <b/>
      <sz val="8"/>
      <color theme="0"/>
      <name val="Arial"/>
      <family val="2"/>
    </font>
    <font>
      <b/>
      <sz val="9"/>
      <color theme="1"/>
      <name val="Arial"/>
      <family val="2"/>
    </font>
    <font>
      <sz val="8"/>
      <color theme="0"/>
      <name val="Arial"/>
      <family val="2"/>
    </font>
    <font>
      <sz val="9"/>
      <name val="Arial"/>
      <family val="2"/>
    </font>
    <font>
      <sz val="11"/>
      <name val="Calibri"/>
      <family val="2"/>
      <scheme val="minor"/>
    </font>
    <font>
      <b/>
      <u/>
      <sz val="11"/>
      <color rgb="FF009547"/>
      <name val="Calibri"/>
      <family val="2"/>
      <scheme val="minor"/>
    </font>
    <font>
      <sz val="7"/>
      <color indexed="81"/>
      <name val="Tahoma"/>
      <family val="2"/>
    </font>
    <font>
      <sz val="7"/>
      <color indexed="10"/>
      <name val="Tahoma"/>
      <family val="2"/>
    </font>
    <font>
      <sz val="7"/>
      <color indexed="21"/>
      <name val="Tahoma"/>
      <family val="2"/>
    </font>
    <font>
      <sz val="7"/>
      <color indexed="17"/>
      <name val="Tahoma"/>
      <family val="2"/>
    </font>
  </fonts>
  <fills count="4">
    <fill>
      <patternFill patternType="none"/>
    </fill>
    <fill>
      <patternFill patternType="gray125"/>
    </fill>
    <fill>
      <patternFill patternType="solid">
        <fgColor rgb="FF009547"/>
        <bgColor indexed="64"/>
      </patternFill>
    </fill>
    <fill>
      <patternFill patternType="solid">
        <fgColor theme="0"/>
        <bgColor indexed="64"/>
      </patternFill>
    </fill>
  </fills>
  <borders count="7">
    <border>
      <left/>
      <right/>
      <top/>
      <bottom/>
      <diagonal/>
    </border>
    <border>
      <left/>
      <right/>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9900"/>
      </left>
      <right style="thin">
        <color rgb="FF009900"/>
      </right>
      <top style="thin">
        <color rgb="FF009900"/>
      </top>
      <bottom style="thin">
        <color rgb="FF009900"/>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60">
    <xf numFmtId="0" fontId="0" fillId="0" borderId="0" xfId="0"/>
    <xf numFmtId="0" fontId="0" fillId="0" borderId="0" xfId="0" applyAlignment="1"/>
    <xf numFmtId="164" fontId="6" fillId="2" borderId="2" xfId="0" applyNumberFormat="1" applyFont="1" applyFill="1" applyBorder="1" applyAlignment="1">
      <alignment horizontal="center"/>
    </xf>
    <xf numFmtId="0" fontId="0" fillId="0" borderId="0" xfId="0" applyFill="1"/>
    <xf numFmtId="0" fontId="0" fillId="0" borderId="0" xfId="0" applyFill="1" applyAlignment="1"/>
    <xf numFmtId="0" fontId="5" fillId="3" borderId="0" xfId="0" applyFont="1" applyFill="1"/>
    <xf numFmtId="0" fontId="5" fillId="3" borderId="0" xfId="0" applyFont="1" applyFill="1" applyAlignment="1">
      <alignment wrapText="1"/>
    </xf>
    <xf numFmtId="0" fontId="9" fillId="3" borderId="0" xfId="0" applyFont="1" applyFill="1" applyAlignment="1">
      <alignment horizontal="center" vertical="center"/>
    </xf>
    <xf numFmtId="0" fontId="12" fillId="3" borderId="0" xfId="0" applyFont="1" applyFill="1"/>
    <xf numFmtId="0" fontId="13" fillId="3" borderId="0" xfId="0" applyFont="1" applyFill="1" applyAlignment="1">
      <alignment horizontal="center" vertical="center" wrapText="1"/>
    </xf>
    <xf numFmtId="0" fontId="13" fillId="3" borderId="0" xfId="0" applyFont="1" applyFill="1" applyBorder="1" applyAlignment="1">
      <alignment horizontal="center" vertical="center" wrapText="1"/>
    </xf>
    <xf numFmtId="0" fontId="14" fillId="3" borderId="0" xfId="0" applyFont="1" applyFill="1" applyBorder="1" applyAlignment="1">
      <alignment horizontal="right" vertical="center" wrapText="1"/>
    </xf>
    <xf numFmtId="0" fontId="15" fillId="3" borderId="0" xfId="0" applyFont="1" applyFill="1" applyAlignment="1">
      <alignment horizontal="center" vertical="center" wrapText="1"/>
    </xf>
    <xf numFmtId="0" fontId="12" fillId="3" borderId="0" xfId="0" applyFont="1" applyFill="1" applyBorder="1"/>
    <xf numFmtId="0" fontId="5" fillId="3" borderId="0" xfId="0" applyFont="1" applyFill="1" applyBorder="1"/>
    <xf numFmtId="0" fontId="8" fillId="3" borderId="1" xfId="0" applyFont="1" applyFill="1" applyBorder="1" applyAlignment="1">
      <alignment horizontal="right"/>
    </xf>
    <xf numFmtId="0" fontId="8" fillId="3" borderId="1" xfId="0" applyFont="1" applyFill="1" applyBorder="1"/>
    <xf numFmtId="0" fontId="15" fillId="3" borderId="0" xfId="0" applyFont="1" applyFill="1" applyAlignment="1">
      <alignment horizontal="right"/>
    </xf>
    <xf numFmtId="0" fontId="11" fillId="3" borderId="0" xfId="0" applyFont="1" applyFill="1"/>
    <xf numFmtId="0" fontId="17" fillId="3" borderId="0" xfId="0" applyFont="1" applyFill="1" applyAlignment="1">
      <alignment horizontal="center"/>
    </xf>
    <xf numFmtId="164" fontId="11" fillId="3" borderId="0" xfId="0" applyNumberFormat="1" applyFont="1" applyFill="1" applyAlignment="1">
      <alignment horizontal="right"/>
    </xf>
    <xf numFmtId="164" fontId="11" fillId="3" borderId="0" xfId="0" applyNumberFormat="1" applyFont="1" applyFill="1"/>
    <xf numFmtId="164" fontId="19" fillId="3" borderId="0" xfId="0" applyNumberFormat="1" applyFont="1" applyFill="1" applyBorder="1" applyAlignment="1">
      <alignment horizontal="right"/>
    </xf>
    <xf numFmtId="164" fontId="11" fillId="3" borderId="0" xfId="0" applyNumberFormat="1" applyFont="1" applyFill="1" applyBorder="1" applyAlignment="1">
      <alignment horizontal="right"/>
    </xf>
    <xf numFmtId="164" fontId="11" fillId="3" borderId="0" xfId="0" applyNumberFormat="1" applyFont="1" applyFill="1" applyBorder="1"/>
    <xf numFmtId="0" fontId="19" fillId="3" borderId="0" xfId="0" applyFont="1" applyFill="1"/>
    <xf numFmtId="0" fontId="1" fillId="3" borderId="0" xfId="0" applyFont="1" applyFill="1"/>
    <xf numFmtId="0" fontId="19" fillId="3" borderId="0" xfId="0" applyFont="1" applyFill="1" applyAlignment="1">
      <alignment horizontal="right"/>
    </xf>
    <xf numFmtId="164" fontId="19" fillId="3" borderId="0" xfId="0" applyNumberFormat="1" applyFont="1" applyFill="1" applyBorder="1" applyAlignment="1">
      <alignment horizontal="center"/>
    </xf>
    <xf numFmtId="0" fontId="11" fillId="3" borderId="0" xfId="0" applyFont="1" applyFill="1" applyBorder="1"/>
    <xf numFmtId="0" fontId="20" fillId="3" borderId="0" xfId="0" applyFont="1" applyFill="1" applyAlignment="1">
      <alignment horizontal="right"/>
    </xf>
    <xf numFmtId="0" fontId="20" fillId="3" borderId="0" xfId="0" applyFont="1" applyFill="1" applyBorder="1" applyAlignment="1">
      <alignment horizontal="right"/>
    </xf>
    <xf numFmtId="0" fontId="21" fillId="3" borderId="0" xfId="0" applyFont="1" applyFill="1" applyAlignment="1">
      <alignment horizontal="right"/>
    </xf>
    <xf numFmtId="0" fontId="20" fillId="3" borderId="0" xfId="0" applyFont="1" applyFill="1" applyAlignment="1">
      <alignment horizontal="right" vertical="center"/>
    </xf>
    <xf numFmtId="164" fontId="22" fillId="3" borderId="3" xfId="0" applyNumberFormat="1" applyFont="1" applyFill="1" applyBorder="1" applyAlignment="1">
      <alignment horizontal="center"/>
    </xf>
    <xf numFmtId="164" fontId="22" fillId="3" borderId="4" xfId="0" applyNumberFormat="1" applyFont="1" applyFill="1" applyBorder="1" applyAlignment="1">
      <alignment horizontal="center"/>
    </xf>
    <xf numFmtId="164" fontId="22" fillId="3" borderId="5" xfId="0" applyNumberFormat="1" applyFont="1" applyFill="1" applyBorder="1" applyAlignment="1">
      <alignment horizontal="center"/>
    </xf>
    <xf numFmtId="164" fontId="22" fillId="3" borderId="0" xfId="0" applyNumberFormat="1" applyFont="1" applyFill="1" applyBorder="1" applyAlignment="1">
      <alignment horizontal="center"/>
    </xf>
    <xf numFmtId="0" fontId="22" fillId="3" borderId="0" xfId="0" applyFont="1" applyFill="1"/>
    <xf numFmtId="0" fontId="14" fillId="3" borderId="6" xfId="0" applyFont="1" applyFill="1" applyBorder="1" applyAlignment="1" applyProtection="1">
      <alignment horizontal="center" vertical="center"/>
      <protection locked="0"/>
    </xf>
    <xf numFmtId="165" fontId="23" fillId="3" borderId="0" xfId="1" applyNumberFormat="1" applyFont="1" applyFill="1" applyAlignment="1" applyProtection="1">
      <alignment horizontal="right" vertical="center"/>
      <protection locked="0"/>
    </xf>
    <xf numFmtId="0" fontId="18" fillId="2" borderId="0" xfId="0" applyFont="1" applyFill="1" applyBorder="1" applyAlignment="1">
      <alignment horizontal="center" vertical="center"/>
    </xf>
    <xf numFmtId="0" fontId="14" fillId="0" borderId="0" xfId="0" applyFont="1" applyFill="1" applyBorder="1" applyAlignment="1">
      <alignment horizontal="right" vertical="center" wrapText="1"/>
    </xf>
    <xf numFmtId="0" fontId="14" fillId="0" borderId="0" xfId="0" applyFont="1" applyFill="1" applyBorder="1" applyAlignment="1">
      <alignment horizontal="center" vertical="center" wrapText="1"/>
    </xf>
    <xf numFmtId="164" fontId="22" fillId="0" borderId="0" xfId="0" applyNumberFormat="1" applyFont="1" applyFill="1" applyBorder="1" applyAlignment="1">
      <alignment horizontal="right"/>
    </xf>
    <xf numFmtId="164" fontId="22" fillId="0" borderId="0" xfId="0" applyNumberFormat="1" applyFont="1" applyFill="1" applyBorder="1" applyAlignment="1"/>
    <xf numFmtId="0" fontId="12" fillId="0" borderId="0" xfId="0" applyFont="1" applyFill="1" applyBorder="1"/>
    <xf numFmtId="164" fontId="8" fillId="0" borderId="0" xfId="0" applyNumberFormat="1" applyFont="1" applyFill="1" applyBorder="1"/>
    <xf numFmtId="0" fontId="5" fillId="0" borderId="0" xfId="0" applyFont="1" applyFill="1" applyBorder="1"/>
    <xf numFmtId="164" fontId="6" fillId="0" borderId="0" xfId="0" applyNumberFormat="1" applyFont="1" applyFill="1" applyBorder="1" applyAlignment="1">
      <alignment horizontal="center"/>
    </xf>
    <xf numFmtId="0" fontId="18" fillId="0" borderId="0" xfId="0" applyFont="1" applyFill="1" applyBorder="1" applyAlignment="1">
      <alignment vertical="center"/>
    </xf>
    <xf numFmtId="0" fontId="25" fillId="3" borderId="0" xfId="2" applyFont="1" applyFill="1" applyProtection="1">
      <protection locked="0"/>
    </xf>
    <xf numFmtId="0" fontId="4" fillId="3" borderId="0" xfId="2" applyFill="1" applyProtection="1">
      <protection locked="0"/>
    </xf>
    <xf numFmtId="0" fontId="4" fillId="0" borderId="0" xfId="2" applyProtection="1">
      <protection locked="0"/>
    </xf>
    <xf numFmtId="0" fontId="11" fillId="3" borderId="0" xfId="0" applyFont="1" applyFill="1" applyProtection="1">
      <protection locked="0"/>
    </xf>
    <xf numFmtId="0" fontId="24" fillId="0" borderId="0" xfId="0" applyFont="1" applyFill="1" applyAlignment="1">
      <alignment horizontal="center"/>
    </xf>
    <xf numFmtId="0" fontId="6" fillId="2" borderId="0" xfId="0" applyFont="1" applyFill="1" applyAlignment="1">
      <alignment horizontal="center" vertical="center"/>
    </xf>
    <xf numFmtId="0" fontId="3" fillId="2" borderId="0" xfId="0" applyFont="1" applyFill="1" applyAlignment="1">
      <alignment horizontal="center" vertical="center" wrapText="1"/>
    </xf>
    <xf numFmtId="0" fontId="7" fillId="3" borderId="0" xfId="0" applyFont="1" applyFill="1" applyAlignment="1">
      <alignment horizontal="center"/>
    </xf>
    <xf numFmtId="0" fontId="7" fillId="3" borderId="0" xfId="0" applyFont="1" applyFill="1" applyAlignment="1">
      <alignment horizontal="center" vertical="center"/>
    </xf>
  </cellXfs>
  <cellStyles count="3">
    <cellStyle name="Hyperlink" xfId="2" builtinId="8"/>
    <cellStyle name="Komma" xfId="1" builtinId="3"/>
    <cellStyle name="Standard" xfId="0" builtinId="0"/>
  </cellStyles>
  <dxfs count="116">
    <dxf>
      <font>
        <color auto="1"/>
      </font>
    </dxf>
    <dxf>
      <font>
        <color auto="1"/>
      </font>
    </dxf>
    <dxf>
      <font>
        <color auto="1"/>
      </font>
    </dxf>
    <dxf>
      <font>
        <color auto="1"/>
      </font>
    </dxf>
    <dxf>
      <font>
        <b/>
        <i val="0"/>
        <color auto="1"/>
      </font>
    </dxf>
    <dxf>
      <font>
        <b/>
        <i val="0"/>
      </font>
      <fill>
        <patternFill>
          <bgColor rgb="FF009900"/>
        </patternFill>
      </fill>
      <border>
        <left style="thin">
          <color rgb="FF00B050"/>
        </left>
        <right style="thin">
          <color rgb="FF00B050"/>
        </right>
        <top style="thin">
          <color rgb="FF00B050"/>
        </top>
        <bottom style="thin">
          <color rgb="FF00B050"/>
        </bottom>
        <vertical/>
        <horizontal/>
      </border>
    </dxf>
    <dxf>
      <font>
        <b/>
        <i val="0"/>
      </font>
      <fill>
        <patternFill>
          <bgColor rgb="FF009900"/>
        </patternFill>
      </fill>
      <border>
        <left style="thin">
          <color rgb="FF00B050"/>
        </left>
        <right style="thin">
          <color rgb="FF00B050"/>
        </right>
        <top style="thin">
          <color rgb="FF00B050"/>
        </top>
        <bottom style="thin">
          <color rgb="FF00B050"/>
        </bottom>
        <vertical/>
        <horizontal/>
      </border>
    </dxf>
    <dxf>
      <font>
        <b/>
        <i val="0"/>
      </font>
      <fill>
        <patternFill>
          <bgColor rgb="FF009900"/>
        </patternFill>
      </fill>
      <border>
        <left style="thin">
          <color rgb="FF00B050"/>
        </left>
        <right style="thin">
          <color rgb="FF00B050"/>
        </right>
        <top style="thin">
          <color rgb="FF00B050"/>
        </top>
        <bottom style="thin">
          <color rgb="FF00B050"/>
        </bottom>
        <vertical/>
        <horizontal/>
      </border>
    </dxf>
    <dxf>
      <font>
        <b/>
        <i val="0"/>
      </font>
      <fill>
        <patternFill>
          <bgColor rgb="FF009900"/>
        </patternFill>
      </fill>
      <border>
        <left style="thin">
          <color rgb="FF00B050"/>
        </left>
        <right style="thin">
          <color rgb="FF00B050"/>
        </right>
        <top style="thin">
          <color rgb="FF00B050"/>
        </top>
        <bottom style="thin">
          <color rgb="FF00B050"/>
        </bottom>
        <vertical/>
        <horizontal/>
      </border>
    </dxf>
    <dxf>
      <font>
        <b/>
        <i val="0"/>
      </font>
      <fill>
        <patternFill>
          <bgColor rgb="FF009900"/>
        </patternFill>
      </fill>
      <border>
        <left style="thin">
          <color rgb="FF00B050"/>
        </left>
        <right style="thin">
          <color rgb="FF00B050"/>
        </right>
        <top style="thin">
          <color rgb="FF00B050"/>
        </top>
        <bottom style="thin">
          <color rgb="FF00B050"/>
        </bottom>
        <vertical/>
        <horizontal/>
      </border>
    </dxf>
    <dxf>
      <font>
        <b/>
        <i val="0"/>
      </font>
      <fill>
        <patternFill>
          <bgColor rgb="FF009900"/>
        </patternFill>
      </fill>
      <border>
        <left style="thin">
          <color rgb="FF00B050"/>
        </left>
        <right style="thin">
          <color rgb="FF00B050"/>
        </right>
        <top style="thin">
          <color rgb="FF00B050"/>
        </top>
        <bottom style="thin">
          <color rgb="FF00B050"/>
        </bottom>
      </border>
    </dxf>
    <dxf>
      <font>
        <b/>
        <i val="0"/>
      </font>
      <fill>
        <patternFill>
          <bgColor rgb="FF009900"/>
        </patternFill>
      </fill>
      <border>
        <left style="thin">
          <color rgb="FF00B050"/>
        </left>
        <right style="thin">
          <color rgb="FF00B050"/>
        </right>
        <top style="thin">
          <color rgb="FF00B050"/>
        </top>
        <bottom style="thin">
          <color rgb="FF00B050"/>
        </bottom>
        <vertical/>
        <horizontal/>
      </border>
    </dxf>
    <dxf>
      <font>
        <b/>
        <i val="0"/>
      </font>
      <fill>
        <patternFill>
          <bgColor rgb="FF009900"/>
        </patternFill>
      </fill>
      <border>
        <left style="thin">
          <color rgb="FF00B050"/>
        </left>
        <right style="thin">
          <color rgb="FF00B050"/>
        </right>
        <top style="thin">
          <color rgb="FF00B050"/>
        </top>
        <bottom style="thin">
          <color rgb="FF00B050"/>
        </bottom>
        <vertical/>
        <horizontal/>
      </border>
    </dxf>
    <dxf>
      <font>
        <b/>
        <i val="0"/>
      </font>
      <fill>
        <patternFill>
          <bgColor rgb="FF009900"/>
        </patternFill>
      </fill>
      <border>
        <left style="thin">
          <color rgb="FF00B050"/>
        </left>
        <right style="thin">
          <color rgb="FF00B050"/>
        </right>
        <top style="thin">
          <color rgb="FF00B050"/>
        </top>
        <bottom style="thin">
          <color rgb="FF00B050"/>
        </bottom>
      </border>
    </dxf>
    <dxf>
      <font>
        <b/>
        <i val="0"/>
      </font>
      <fill>
        <patternFill>
          <bgColor rgb="FF009900"/>
        </patternFill>
      </fill>
      <border>
        <left style="thin">
          <color rgb="FF00B050"/>
        </left>
        <right style="thin">
          <color rgb="FF00B050"/>
        </right>
        <top style="thin">
          <color rgb="FF00B050"/>
        </top>
        <bottom style="thin">
          <color rgb="FF00B050"/>
        </bottom>
      </border>
    </dxf>
    <dxf>
      <font>
        <b/>
        <i val="0"/>
      </font>
      <fill>
        <patternFill>
          <bgColor rgb="FF009900"/>
        </patternFill>
      </fill>
      <border>
        <left style="thin">
          <color rgb="FF00B050"/>
        </left>
        <right style="thin">
          <color rgb="FF00B050"/>
        </right>
        <top style="thin">
          <color rgb="FF00B050"/>
        </top>
        <bottom style="thin">
          <color rgb="FF00B050"/>
        </bottom>
      </border>
    </dxf>
    <dxf>
      <font>
        <b/>
        <i val="0"/>
      </font>
      <fill>
        <patternFill>
          <bgColor rgb="FF009900"/>
        </patternFill>
      </fill>
      <border>
        <left style="thin">
          <color rgb="FF00B050"/>
        </left>
        <right style="thin">
          <color rgb="FF00B050"/>
        </right>
        <top style="thin">
          <color rgb="FF00B050"/>
        </top>
        <bottom style="thin">
          <color rgb="FF00B050"/>
        </bottom>
      </border>
    </dxf>
    <dxf>
      <font>
        <b/>
        <i val="0"/>
      </font>
      <fill>
        <patternFill>
          <bgColor rgb="FF009900"/>
        </patternFill>
      </fill>
      <border>
        <left style="thin">
          <color rgb="FF00B050"/>
        </left>
        <right style="thin">
          <color rgb="FF00B050"/>
        </right>
        <top style="thin">
          <color rgb="FF00B050"/>
        </top>
        <bottom style="thin">
          <color rgb="FF00B050"/>
        </bottom>
      </border>
    </dxf>
    <dxf>
      <font>
        <b/>
        <i val="0"/>
      </font>
      <fill>
        <patternFill>
          <bgColor rgb="FF009900"/>
        </patternFill>
      </fill>
      <border>
        <left style="thin">
          <color rgb="FF00B050"/>
        </left>
        <right style="thin">
          <color rgb="FF00B050"/>
        </right>
        <top style="thin">
          <color rgb="FF00B050"/>
        </top>
        <bottom style="thin">
          <color rgb="FF00B050"/>
        </bottom>
        <vertical/>
        <horizontal/>
      </border>
    </dxf>
    <dxf>
      <font>
        <b/>
        <i val="0"/>
      </font>
      <fill>
        <patternFill>
          <bgColor rgb="FF009900"/>
        </patternFill>
      </fill>
      <border>
        <left style="thin">
          <color rgb="FF00B050"/>
        </left>
        <right style="thin">
          <color rgb="FF00B050"/>
        </right>
        <top style="thin">
          <color rgb="FF00B050"/>
        </top>
        <bottom style="thin">
          <color rgb="FF00B050"/>
        </bottom>
        <vertical/>
        <horizontal/>
      </border>
    </dxf>
    <dxf>
      <font>
        <color auto="1"/>
      </font>
    </dxf>
    <dxf>
      <font>
        <b/>
        <i val="0"/>
        <color rgb="FFC00000"/>
      </font>
    </dxf>
    <dxf>
      <font>
        <color auto="1"/>
      </font>
    </dxf>
    <dxf>
      <font>
        <color auto="1"/>
      </font>
    </dxf>
    <dxf>
      <font>
        <color auto="1"/>
      </font>
    </dxf>
    <dxf>
      <font>
        <color auto="1"/>
      </font>
    </dxf>
    <dxf>
      <font>
        <color auto="1"/>
      </font>
    </dxf>
    <dxf>
      <font>
        <color auto="1"/>
      </font>
    </dxf>
    <dxf>
      <font>
        <color auto="1"/>
      </font>
    </dxf>
    <dxf>
      <font>
        <color auto="1"/>
      </font>
    </dxf>
    <dxf>
      <font>
        <color theme="1"/>
      </font>
    </dxf>
    <dxf>
      <font>
        <color theme="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1"/>
      </font>
    </dxf>
    <dxf>
      <font>
        <color theme="1"/>
      </font>
    </dxf>
    <dxf>
      <font>
        <color auto="1"/>
      </font>
    </dxf>
    <dxf>
      <font>
        <color theme="1"/>
      </font>
    </dxf>
    <dxf>
      <font>
        <color theme="1"/>
      </font>
    </dxf>
    <dxf>
      <font>
        <color auto="1"/>
      </font>
    </dxf>
    <dxf>
      <font>
        <color auto="1"/>
      </font>
    </dxf>
    <dxf>
      <font>
        <color theme="1"/>
      </font>
    </dxf>
    <dxf>
      <font>
        <color auto="1"/>
      </font>
    </dxf>
    <dxf>
      <font>
        <color theme="1"/>
      </font>
    </dxf>
    <dxf>
      <font>
        <color auto="1"/>
      </font>
    </dxf>
    <dxf>
      <font>
        <color auto="1"/>
      </font>
    </dxf>
    <dxf>
      <font>
        <color theme="1"/>
      </font>
    </dxf>
    <dxf>
      <font>
        <color theme="1"/>
      </font>
    </dxf>
    <dxf>
      <font>
        <color theme="1"/>
      </font>
    </dxf>
    <dxf>
      <font>
        <color theme="1"/>
      </font>
    </dxf>
    <dxf>
      <font>
        <color theme="1"/>
      </font>
    </dxf>
    <dxf>
      <font>
        <color theme="1"/>
      </font>
    </dxf>
    <dxf>
      <font>
        <color auto="1"/>
      </font>
    </dxf>
    <dxf>
      <font>
        <color auto="1"/>
      </font>
    </dxf>
    <dxf>
      <font>
        <color theme="1"/>
      </font>
    </dxf>
    <dxf>
      <font>
        <color theme="1"/>
      </font>
    </dxf>
    <dxf>
      <font>
        <color theme="1"/>
      </font>
    </dxf>
    <dxf>
      <font>
        <color theme="1"/>
      </font>
    </dxf>
    <dxf>
      <font>
        <color theme="1"/>
      </font>
    </dxf>
    <dxf>
      <font>
        <color theme="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theme="1"/>
      </font>
    </dxf>
    <dxf>
      <font>
        <color auto="1"/>
      </font>
    </dxf>
    <dxf>
      <font>
        <color auto="1"/>
      </font>
    </dxf>
    <dxf>
      <font>
        <color auto="1"/>
      </font>
    </dxf>
    <dxf>
      <font>
        <color auto="1"/>
      </font>
    </dxf>
    <dxf>
      <font>
        <color auto="1"/>
      </font>
    </dxf>
    <dxf>
      <font>
        <color auto="1"/>
      </font>
    </dxf>
    <dxf>
      <font>
        <color auto="1"/>
      </font>
    </dxf>
    <dxf>
      <font>
        <color theme="1"/>
      </font>
    </dxf>
    <dxf>
      <font>
        <color auto="1"/>
      </font>
    </dxf>
    <dxf>
      <font>
        <color auto="1"/>
      </font>
    </dxf>
    <dxf>
      <font>
        <color auto="1"/>
      </font>
    </dxf>
    <dxf>
      <font>
        <color theme="1"/>
      </font>
    </dxf>
  </dxfs>
  <tableStyles count="0" defaultTableStyle="TableStyleMedium2" defaultPivotStyle="PivotStyleLight16"/>
  <colors>
    <mruColors>
      <color rgb="FF009547"/>
      <color rgb="FF008000"/>
      <color rgb="FF00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298450</xdr:colOff>
      <xdr:row>36</xdr:row>
      <xdr:rowOff>76200</xdr:rowOff>
    </xdr:from>
    <xdr:to>
      <xdr:col>7</xdr:col>
      <xdr:colOff>457200</xdr:colOff>
      <xdr:row>39</xdr:row>
      <xdr:rowOff>169334</xdr:rowOff>
    </xdr:to>
    <xdr:sp macro="" textlink="">
      <xdr:nvSpPr>
        <xdr:cNvPr id="5" name="Textfeld 4"/>
        <xdr:cNvSpPr txBox="1"/>
      </xdr:nvSpPr>
      <xdr:spPr>
        <a:xfrm>
          <a:off x="298450" y="7145867"/>
          <a:ext cx="5672667" cy="6646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a:t>Ein bereits</a:t>
          </a:r>
          <a:r>
            <a:rPr lang="de-DE" sz="1100" baseline="0"/>
            <a:t> der IVW angeschlossenes Mitglied entrichtet für seine Digital-Angebote gemäß der Beitragsordnungen folgende jährliche Beiträge:</a:t>
          </a:r>
          <a:endParaRPr lang="de-DE" sz="1100"/>
        </a:p>
        <a:p>
          <a:pPr algn="ctr"/>
          <a:endParaRPr lang="de-DE" sz="1100"/>
        </a:p>
      </xdr:txBody>
    </xdr:sp>
    <xdr:clientData/>
  </xdr:twoCellAnchor>
  <xdr:twoCellAnchor>
    <xdr:from>
      <xdr:col>0</xdr:col>
      <xdr:colOff>137584</xdr:colOff>
      <xdr:row>7</xdr:row>
      <xdr:rowOff>105833</xdr:rowOff>
    </xdr:from>
    <xdr:to>
      <xdr:col>0</xdr:col>
      <xdr:colOff>497417</xdr:colOff>
      <xdr:row>8</xdr:row>
      <xdr:rowOff>158750</xdr:rowOff>
    </xdr:to>
    <xdr:sp macro="" textlink="">
      <xdr:nvSpPr>
        <xdr:cNvPr id="4" name="Ellipse 3"/>
        <xdr:cNvSpPr/>
      </xdr:nvSpPr>
      <xdr:spPr>
        <a:xfrm>
          <a:off x="137584" y="1439333"/>
          <a:ext cx="359833" cy="338667"/>
        </a:xfrm>
        <a:prstGeom prst="ellipse">
          <a:avLst/>
        </a:prstGeom>
        <a:solidFill>
          <a:srgbClr val="009547"/>
        </a:solidFill>
        <a:ln>
          <a:solidFill>
            <a:srgbClr val="92D050"/>
          </a:solidFill>
        </a:ln>
        <a:effectLst>
          <a:outerShdw blurRad="101600" dir="16680000" sy="23000" kx="-1200000" algn="bl" rotWithShape="0">
            <a:prstClr val="black">
              <a:alpha val="43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b="1"/>
            <a:t>1</a:t>
          </a:r>
        </a:p>
        <a:p>
          <a:pPr algn="ctr"/>
          <a:endParaRPr lang="de-DE" sz="1400" b="1"/>
        </a:p>
      </xdr:txBody>
    </xdr:sp>
    <xdr:clientData/>
  </xdr:twoCellAnchor>
  <xdr:twoCellAnchor>
    <xdr:from>
      <xdr:col>0</xdr:col>
      <xdr:colOff>137584</xdr:colOff>
      <xdr:row>16</xdr:row>
      <xdr:rowOff>10584</xdr:rowOff>
    </xdr:from>
    <xdr:to>
      <xdr:col>0</xdr:col>
      <xdr:colOff>497417</xdr:colOff>
      <xdr:row>17</xdr:row>
      <xdr:rowOff>158751</xdr:rowOff>
    </xdr:to>
    <xdr:sp macro="" textlink="">
      <xdr:nvSpPr>
        <xdr:cNvPr id="7" name="Ellipse 6"/>
        <xdr:cNvSpPr/>
      </xdr:nvSpPr>
      <xdr:spPr>
        <a:xfrm>
          <a:off x="137584" y="3450167"/>
          <a:ext cx="359833" cy="338667"/>
        </a:xfrm>
        <a:prstGeom prst="ellipse">
          <a:avLst/>
        </a:prstGeom>
        <a:solidFill>
          <a:srgbClr val="009547"/>
        </a:solidFill>
        <a:ln>
          <a:solidFill>
            <a:srgbClr val="92D050"/>
          </a:solidFill>
        </a:ln>
        <a:effectLst>
          <a:outerShdw blurRad="101600" dir="16680000" sy="23000" kx="-1200000" algn="bl" rotWithShape="0">
            <a:prstClr val="black">
              <a:alpha val="43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400" b="1"/>
            <a:t>2</a:t>
          </a:r>
        </a:p>
        <a:p>
          <a:pPr algn="ctr"/>
          <a:endParaRPr lang="de-DE" sz="1400" b="1"/>
        </a:p>
      </xdr:txBody>
    </xdr:sp>
    <xdr:clientData/>
  </xdr:twoCellAnchor>
  <xdr:twoCellAnchor editAs="oneCell">
    <xdr:from>
      <xdr:col>1</xdr:col>
      <xdr:colOff>519229</xdr:colOff>
      <xdr:row>0</xdr:row>
      <xdr:rowOff>0</xdr:rowOff>
    </xdr:from>
    <xdr:to>
      <xdr:col>6</xdr:col>
      <xdr:colOff>1314880</xdr:colOff>
      <xdr:row>0</xdr:row>
      <xdr:rowOff>1677864</xdr:rowOff>
    </xdr:to>
    <xdr:pic>
      <xdr:nvPicPr>
        <xdr:cNvPr id="6" name="Grafik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2710" y="0"/>
          <a:ext cx="4290593" cy="1677864"/>
        </a:xfrm>
        <a:prstGeom prst="rect">
          <a:avLst/>
        </a:prstGeom>
      </xdr:spPr>
    </xdr:pic>
    <xdr:clientData/>
  </xdr:twoCellAnchor>
  <xdr:twoCellAnchor>
    <xdr:from>
      <xdr:col>6</xdr:col>
      <xdr:colOff>937849</xdr:colOff>
      <xdr:row>32</xdr:row>
      <xdr:rowOff>175847</xdr:rowOff>
    </xdr:from>
    <xdr:to>
      <xdr:col>6</xdr:col>
      <xdr:colOff>1150331</xdr:colOff>
      <xdr:row>32</xdr:row>
      <xdr:rowOff>373673</xdr:rowOff>
    </xdr:to>
    <xdr:sp macro="" textlink="">
      <xdr:nvSpPr>
        <xdr:cNvPr id="8" name="Ellipse 7"/>
        <xdr:cNvSpPr/>
      </xdr:nvSpPr>
      <xdr:spPr>
        <a:xfrm>
          <a:off x="5026272" y="8132885"/>
          <a:ext cx="212482" cy="197826"/>
        </a:xfrm>
        <a:prstGeom prst="ellipse">
          <a:avLst/>
        </a:prstGeom>
        <a:solidFill>
          <a:srgbClr val="009547"/>
        </a:solidFill>
        <a:ln>
          <a:solidFill>
            <a:srgbClr val="92D050"/>
          </a:solidFill>
        </a:ln>
        <a:effectLst>
          <a:outerShdw blurRad="101600" dir="16680000" sy="23000" kx="-1200000" algn="bl" rotWithShape="0">
            <a:prstClr val="black">
              <a:alpha val="43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DE" sz="1000" b="1"/>
            <a:t>1</a:t>
          </a:r>
        </a:p>
      </xdr:txBody>
    </xdr:sp>
    <xdr:clientData/>
  </xdr:twoCellAnchor>
  <xdr:twoCellAnchor>
    <xdr:from>
      <xdr:col>0</xdr:col>
      <xdr:colOff>175846</xdr:colOff>
      <xdr:row>2</xdr:row>
      <xdr:rowOff>58614</xdr:rowOff>
    </xdr:from>
    <xdr:to>
      <xdr:col>7</xdr:col>
      <xdr:colOff>644769</xdr:colOff>
      <xdr:row>5</xdr:row>
      <xdr:rowOff>134814</xdr:rowOff>
    </xdr:to>
    <xdr:sp macro="" textlink="">
      <xdr:nvSpPr>
        <xdr:cNvPr id="9" name="Textfeld 8"/>
        <xdr:cNvSpPr txBox="1"/>
      </xdr:nvSpPr>
      <xdr:spPr>
        <a:xfrm>
          <a:off x="175846" y="2278672"/>
          <a:ext cx="5986096"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a:t>Für jedes IVW- Digital-Angebot fällt ein Jahresbeitrag an, der sich nach der durchschnittlichen Zahl der monatlichen PageImpressions des zweiten</a:t>
          </a:r>
          <a:r>
            <a:rPr lang="de-DE" sz="1100" baseline="30000"/>
            <a:t>1</a:t>
          </a:r>
          <a:r>
            <a:rPr lang="de-DE" sz="1100"/>
            <a:t> bzw. vierten² Quartals des Vorjahres richtet. </a:t>
          </a:r>
        </a:p>
      </xdr:txBody>
    </xdr:sp>
    <xdr:clientData/>
  </xdr:twoCellAnchor>
  <xdr:twoCellAnchor>
    <xdr:from>
      <xdr:col>4</xdr:col>
      <xdr:colOff>256442</xdr:colOff>
      <xdr:row>4</xdr:row>
      <xdr:rowOff>154190</xdr:rowOff>
    </xdr:from>
    <xdr:to>
      <xdr:col>6</xdr:col>
      <xdr:colOff>249113</xdr:colOff>
      <xdr:row>5</xdr:row>
      <xdr:rowOff>146862</xdr:rowOff>
    </xdr:to>
    <xdr:sp macro="" textlink="">
      <xdr:nvSpPr>
        <xdr:cNvPr id="10" name="Textfeld 9"/>
        <xdr:cNvSpPr txBox="1"/>
      </xdr:nvSpPr>
      <xdr:spPr>
        <a:xfrm>
          <a:off x="2220057" y="2755248"/>
          <a:ext cx="2117479" cy="183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600"/>
            <a:t>1: bei Online-Angeboten</a:t>
          </a:r>
          <a:r>
            <a:rPr lang="de-DE" sz="600" baseline="0"/>
            <a:t> und MEWs    2: bei Apps</a:t>
          </a:r>
          <a:endParaRPr lang="de-DE" sz="6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vw.de/downloadcenter?bereich=15%3A13&amp;field_file_category_tid=26&amp;type=All&amp;field_file_title_value=&amp;sort_by=name&amp;sort_order=ASC" TargetMode="External"/><Relationship Id="rId13" Type="http://schemas.openxmlformats.org/officeDocument/2006/relationships/comments" Target="../comments1.xml"/><Relationship Id="rId3" Type="http://schemas.openxmlformats.org/officeDocument/2006/relationships/hyperlink" Target="http://www.ivw.de/downloadcenter?bereich=15&amp;field_file_category_tid=26&amp;type=All&amp;field_file_title_value=App&amp;sort_by=name&amp;sort_order=ASC" TargetMode="External"/><Relationship Id="rId7" Type="http://schemas.openxmlformats.org/officeDocument/2006/relationships/hyperlink" Target="https://www.ivwonline.de/" TargetMode="External"/><Relationship Id="rId12" Type="http://schemas.openxmlformats.org/officeDocument/2006/relationships/vmlDrawing" Target="../drawings/vmlDrawing1.vml"/><Relationship Id="rId2" Type="http://schemas.openxmlformats.org/officeDocument/2006/relationships/hyperlink" Target="https://www.ivwonline.de/" TargetMode="External"/><Relationship Id="rId1" Type="http://schemas.openxmlformats.org/officeDocument/2006/relationships/hyperlink" Target="http://www.ivw.de/sites/default/files/online_medien_beitrag_mew.pdf" TargetMode="External"/><Relationship Id="rId6" Type="http://schemas.openxmlformats.org/officeDocument/2006/relationships/hyperlink" Target="http://www.ivw.de/downloadcenter?bereich=15&amp;field_file_category_tid=26&amp;type=All&amp;field_file_title_value=&amp;sort_by=name&amp;sort_order=ASC" TargetMode="External"/><Relationship Id="rId11" Type="http://schemas.openxmlformats.org/officeDocument/2006/relationships/drawing" Target="../drawings/drawing1.xml"/><Relationship Id="rId5" Type="http://schemas.openxmlformats.org/officeDocument/2006/relationships/hyperlink" Target="http://www.ivw.de/downloadcenter?bereich=15&amp;field_file_category_tid=26&amp;type=All&amp;field_file_title_value=&amp;sort_by=name&amp;sort_order=ASC" TargetMode="External"/><Relationship Id="rId10" Type="http://schemas.openxmlformats.org/officeDocument/2006/relationships/printerSettings" Target="../printerSettings/printerSettings1.bin"/><Relationship Id="rId4" Type="http://schemas.openxmlformats.org/officeDocument/2006/relationships/hyperlink" Target="http://www.ivw.de/sites/default/files/online_medien_beitrag_mew.pdf" TargetMode="External"/><Relationship Id="rId9" Type="http://schemas.openxmlformats.org/officeDocument/2006/relationships/hyperlink" Target="http://www.ivw.de/downloadcenter?bereich=15%3A12&amp;field_file_category_tid=26&amp;type=All&amp;field_file_title_value=&amp;sort_by=name&amp;sort_order=ASC"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V88"/>
  <sheetViews>
    <sheetView showGridLines="0" tabSelected="1" zoomScale="130" zoomScaleNormal="130" workbookViewId="0">
      <selection activeCell="F26" sqref="F26"/>
    </sheetView>
  </sheetViews>
  <sheetFormatPr baseColWidth="10" defaultRowHeight="15" x14ac:dyDescent="0.25"/>
  <cols>
    <col min="1" max="1" width="8.85546875" customWidth="1"/>
    <col min="2" max="2" width="13.28515625" customWidth="1"/>
    <col min="3" max="3" width="3.85546875" customWidth="1"/>
    <col min="4" max="4" width="3.42578125" customWidth="1"/>
    <col min="5" max="5" width="9.42578125" customWidth="1"/>
    <col min="6" max="6" width="22.42578125" customWidth="1"/>
    <col min="7" max="7" width="21.42578125" customWidth="1"/>
    <col min="8" max="8" width="12.42578125" customWidth="1"/>
  </cols>
  <sheetData>
    <row r="1" spans="1:22" ht="133.5" customHeight="1" x14ac:dyDescent="0.25">
      <c r="A1" s="55"/>
      <c r="B1" s="55"/>
      <c r="C1" s="55"/>
      <c r="D1" s="55"/>
      <c r="E1" s="55"/>
      <c r="F1" s="55"/>
      <c r="G1" s="55"/>
      <c r="H1" s="55"/>
      <c r="I1" s="3"/>
      <c r="J1" s="3"/>
      <c r="K1" s="3"/>
      <c r="L1" s="3"/>
      <c r="M1" s="3"/>
      <c r="N1" s="3"/>
      <c r="O1" s="3"/>
      <c r="P1" s="3"/>
      <c r="Q1" s="3"/>
      <c r="R1" s="3"/>
      <c r="S1" s="3"/>
      <c r="T1" s="3"/>
      <c r="U1" s="3"/>
      <c r="V1" s="3"/>
    </row>
    <row r="2" spans="1:22" ht="41.25" customHeight="1" x14ac:dyDescent="0.25">
      <c r="A2" s="57" t="s">
        <v>24</v>
      </c>
      <c r="B2" s="57"/>
      <c r="C2" s="57"/>
      <c r="D2" s="57"/>
      <c r="E2" s="57"/>
      <c r="F2" s="57"/>
      <c r="G2" s="57"/>
      <c r="H2" s="57"/>
      <c r="I2" s="3"/>
      <c r="J2" s="3"/>
      <c r="K2" s="3"/>
      <c r="L2" s="3"/>
      <c r="M2" s="3"/>
      <c r="N2" s="3"/>
      <c r="O2" s="3"/>
      <c r="P2" s="3"/>
      <c r="Q2" s="3"/>
      <c r="R2" s="3"/>
      <c r="S2" s="3"/>
      <c r="T2" s="3"/>
      <c r="U2" s="3"/>
      <c r="V2" s="3"/>
    </row>
    <row r="3" spans="1:22" x14ac:dyDescent="0.25">
      <c r="A3" s="5"/>
      <c r="B3" s="5"/>
      <c r="C3" s="5"/>
      <c r="D3" s="5"/>
      <c r="E3" s="5"/>
      <c r="F3" s="5"/>
      <c r="G3" s="5"/>
      <c r="H3" s="5"/>
      <c r="I3" s="3"/>
      <c r="J3" s="3"/>
      <c r="K3" s="3"/>
      <c r="L3" s="3"/>
      <c r="M3" s="3"/>
      <c r="N3" s="3"/>
      <c r="O3" s="3"/>
      <c r="P3" s="3"/>
      <c r="Q3" s="3"/>
      <c r="R3" s="3"/>
      <c r="S3" s="3"/>
      <c r="T3" s="3"/>
      <c r="U3" s="3"/>
      <c r="V3" s="3"/>
    </row>
    <row r="4" spans="1:22" x14ac:dyDescent="0.25">
      <c r="A4" s="6"/>
      <c r="B4" s="5"/>
      <c r="C4" s="5"/>
      <c r="D4" s="5"/>
      <c r="E4" s="5"/>
      <c r="F4" s="5"/>
      <c r="G4" s="5"/>
      <c r="H4" s="5"/>
      <c r="I4" s="3"/>
      <c r="J4" s="3"/>
      <c r="K4" s="3"/>
      <c r="L4" s="3"/>
      <c r="M4" s="3"/>
      <c r="N4" s="3"/>
      <c r="O4" s="3"/>
      <c r="P4" s="3"/>
      <c r="Q4" s="3"/>
      <c r="R4" s="3"/>
      <c r="S4" s="3"/>
      <c r="T4" s="3"/>
      <c r="U4" s="3"/>
      <c r="V4" s="3"/>
    </row>
    <row r="5" spans="1:22" x14ac:dyDescent="0.25">
      <c r="A5" s="5"/>
      <c r="B5" s="5"/>
      <c r="C5" s="5"/>
      <c r="D5" s="5"/>
      <c r="E5" s="5"/>
      <c r="F5" s="5"/>
      <c r="G5" s="5"/>
      <c r="H5" s="5"/>
      <c r="I5" s="3"/>
      <c r="J5" s="3"/>
      <c r="K5" s="3"/>
      <c r="L5" s="3"/>
      <c r="M5" s="3"/>
      <c r="N5" s="3"/>
      <c r="O5" s="3"/>
      <c r="P5" s="3"/>
      <c r="Q5" s="3"/>
      <c r="R5" s="3"/>
      <c r="S5" s="3"/>
      <c r="T5" s="3"/>
      <c r="U5" s="3"/>
      <c r="V5" s="3"/>
    </row>
    <row r="6" spans="1:22" x14ac:dyDescent="0.25">
      <c r="A6" s="5"/>
      <c r="B6" s="5"/>
      <c r="C6" s="5"/>
      <c r="D6" s="5"/>
      <c r="E6" s="5"/>
      <c r="F6" s="5"/>
      <c r="G6" s="5"/>
      <c r="H6" s="5"/>
      <c r="I6" s="3"/>
      <c r="J6" s="3"/>
      <c r="K6" s="3"/>
      <c r="L6" s="3"/>
      <c r="M6" s="3"/>
      <c r="N6" s="3"/>
      <c r="O6" s="3"/>
      <c r="P6" s="3"/>
      <c r="Q6" s="3"/>
      <c r="R6" s="3"/>
      <c r="S6" s="3"/>
      <c r="T6" s="3"/>
      <c r="U6" s="3"/>
      <c r="V6" s="3"/>
    </row>
    <row r="7" spans="1:22" ht="18" x14ac:dyDescent="0.25">
      <c r="A7" s="56" t="s">
        <v>0</v>
      </c>
      <c r="B7" s="56"/>
      <c r="C7" s="56"/>
      <c r="D7" s="56"/>
      <c r="E7" s="56"/>
      <c r="F7" s="56"/>
      <c r="G7" s="56"/>
      <c r="H7" s="56"/>
      <c r="I7" s="3"/>
      <c r="J7" s="3"/>
      <c r="K7" s="3"/>
      <c r="L7" s="3"/>
      <c r="M7" s="3"/>
      <c r="N7" s="3"/>
      <c r="O7" s="3"/>
      <c r="P7" s="3"/>
      <c r="Q7" s="3"/>
      <c r="R7" s="3"/>
      <c r="S7" s="3"/>
      <c r="T7" s="3"/>
      <c r="U7" s="3"/>
      <c r="V7" s="3"/>
    </row>
    <row r="8" spans="1:22" ht="22.5" customHeight="1" x14ac:dyDescent="0.25">
      <c r="A8" s="58" t="s">
        <v>26</v>
      </c>
      <c r="B8" s="58"/>
      <c r="C8" s="58"/>
      <c r="D8" s="58"/>
      <c r="E8" s="58"/>
      <c r="F8" s="58"/>
      <c r="G8" s="58"/>
      <c r="H8" s="58"/>
      <c r="I8" s="3"/>
      <c r="J8" s="3"/>
      <c r="K8" s="3"/>
      <c r="L8" s="3"/>
      <c r="M8" s="3"/>
      <c r="N8" s="3"/>
      <c r="O8" s="3"/>
      <c r="P8" s="3"/>
      <c r="Q8" s="3"/>
      <c r="R8" s="3"/>
      <c r="S8" s="3"/>
      <c r="T8" s="3"/>
      <c r="U8" s="3"/>
      <c r="V8" s="3"/>
    </row>
    <row r="9" spans="1:22" x14ac:dyDescent="0.25">
      <c r="A9" s="5"/>
      <c r="B9" s="5"/>
      <c r="C9" s="5"/>
      <c r="D9" s="5"/>
      <c r="E9" s="5"/>
      <c r="F9" s="5"/>
      <c r="G9" s="5"/>
      <c r="H9" s="5"/>
      <c r="I9" s="3"/>
      <c r="J9" s="3"/>
      <c r="K9" s="3"/>
      <c r="L9" s="3"/>
      <c r="M9" s="3"/>
      <c r="N9" s="3"/>
      <c r="O9" s="3"/>
      <c r="P9" s="3"/>
      <c r="Q9" s="3"/>
      <c r="R9" s="3"/>
      <c r="S9" s="3"/>
      <c r="T9" s="3"/>
      <c r="U9" s="3"/>
      <c r="V9" s="3"/>
    </row>
    <row r="10" spans="1:22" x14ac:dyDescent="0.25">
      <c r="A10" s="5"/>
      <c r="B10" s="5"/>
      <c r="C10" s="5"/>
      <c r="D10" s="5"/>
      <c r="E10" s="32" t="s">
        <v>1</v>
      </c>
      <c r="F10" s="39"/>
      <c r="G10" s="7"/>
      <c r="H10" s="5"/>
      <c r="I10" s="3"/>
      <c r="J10" s="3"/>
      <c r="K10" s="3"/>
      <c r="L10" s="3"/>
      <c r="M10" s="3"/>
      <c r="N10" s="3"/>
      <c r="O10" s="3"/>
      <c r="P10" s="3"/>
      <c r="Q10" s="3"/>
      <c r="R10" s="3"/>
      <c r="S10" s="3"/>
      <c r="T10" s="3"/>
      <c r="U10" s="3"/>
      <c r="V10" s="3"/>
    </row>
    <row r="11" spans="1:22" x14ac:dyDescent="0.25">
      <c r="A11" s="5"/>
      <c r="B11" s="5"/>
      <c r="C11" s="5"/>
      <c r="D11" s="5"/>
      <c r="E11" s="32" t="s">
        <v>25</v>
      </c>
      <c r="F11" s="39"/>
      <c r="G11" s="7"/>
      <c r="H11" s="5"/>
      <c r="I11" s="3"/>
      <c r="J11" s="3"/>
      <c r="K11" s="3"/>
      <c r="L11" s="3"/>
      <c r="M11" s="3"/>
      <c r="N11" s="3"/>
      <c r="O11" s="3"/>
      <c r="P11" s="3"/>
      <c r="Q11" s="3"/>
      <c r="R11" s="3"/>
      <c r="S11" s="3"/>
      <c r="T11" s="3"/>
      <c r="U11" s="3"/>
      <c r="V11" s="3"/>
    </row>
    <row r="12" spans="1:22" x14ac:dyDescent="0.25">
      <c r="A12" s="5"/>
      <c r="B12" s="5"/>
      <c r="C12" s="5"/>
      <c r="D12" s="5"/>
      <c r="E12" s="32" t="s">
        <v>2</v>
      </c>
      <c r="F12" s="39"/>
      <c r="G12" s="7"/>
      <c r="H12" s="5"/>
      <c r="I12" s="3"/>
      <c r="J12" s="3"/>
      <c r="K12" s="3"/>
      <c r="L12" s="3"/>
      <c r="M12" s="3"/>
      <c r="N12" s="3"/>
      <c r="O12" s="3"/>
      <c r="P12" s="3"/>
      <c r="Q12" s="3"/>
      <c r="R12" s="3"/>
      <c r="S12" s="3"/>
      <c r="T12" s="3"/>
      <c r="U12" s="3"/>
      <c r="V12" s="3"/>
    </row>
    <row r="13" spans="1:22" x14ac:dyDescent="0.25">
      <c r="A13" s="5"/>
      <c r="B13" s="5"/>
      <c r="C13" s="5"/>
      <c r="D13" s="5"/>
      <c r="E13" s="5"/>
      <c r="F13" s="5"/>
      <c r="G13" s="5"/>
      <c r="H13" s="5"/>
      <c r="I13" s="3"/>
      <c r="J13" s="3"/>
      <c r="K13" s="3"/>
      <c r="L13" s="3"/>
      <c r="M13" s="3"/>
      <c r="N13" s="3"/>
      <c r="O13" s="3"/>
      <c r="P13" s="3"/>
      <c r="Q13" s="3"/>
      <c r="R13" s="3"/>
      <c r="S13" s="3"/>
      <c r="T13" s="3"/>
      <c r="U13" s="3"/>
      <c r="V13" s="3"/>
    </row>
    <row r="14" spans="1:22" x14ac:dyDescent="0.25">
      <c r="A14" s="5"/>
      <c r="B14" s="5"/>
      <c r="C14" s="5"/>
      <c r="D14" s="5"/>
      <c r="E14" s="5"/>
      <c r="F14" s="5"/>
      <c r="G14" s="5"/>
      <c r="H14" s="5"/>
      <c r="I14" s="3"/>
      <c r="J14" s="3"/>
      <c r="K14" s="3"/>
      <c r="L14" s="3"/>
      <c r="M14" s="3"/>
      <c r="N14" s="3"/>
      <c r="O14" s="3"/>
      <c r="P14" s="3"/>
      <c r="Q14" s="3"/>
      <c r="R14" s="3"/>
      <c r="S14" s="3"/>
      <c r="T14" s="3"/>
      <c r="U14" s="3"/>
      <c r="V14" s="3"/>
    </row>
    <row r="15" spans="1:22" ht="18" x14ac:dyDescent="0.25">
      <c r="A15" s="56" t="s">
        <v>35</v>
      </c>
      <c r="B15" s="56"/>
      <c r="C15" s="56"/>
      <c r="D15" s="56"/>
      <c r="E15" s="56"/>
      <c r="F15" s="56"/>
      <c r="G15" s="56"/>
      <c r="H15" s="56"/>
      <c r="I15" s="3"/>
      <c r="J15" s="3"/>
      <c r="K15" s="3"/>
      <c r="L15" s="3"/>
      <c r="M15" s="3"/>
      <c r="N15" s="3"/>
      <c r="O15" s="3"/>
      <c r="P15" s="3"/>
      <c r="Q15" s="3"/>
      <c r="R15" s="3"/>
      <c r="S15" s="3"/>
      <c r="T15" s="3"/>
      <c r="U15" s="3"/>
      <c r="V15" s="3"/>
    </row>
    <row r="16" spans="1:22" ht="24" customHeight="1" x14ac:dyDescent="0.25">
      <c r="A16" s="58" t="s">
        <v>27</v>
      </c>
      <c r="B16" s="58"/>
      <c r="C16" s="58"/>
      <c r="D16" s="58"/>
      <c r="E16" s="58"/>
      <c r="F16" s="58"/>
      <c r="G16" s="58"/>
      <c r="H16" s="58"/>
      <c r="I16" s="3"/>
      <c r="J16" s="3"/>
      <c r="K16" s="3"/>
      <c r="L16" s="3"/>
      <c r="M16" s="3"/>
      <c r="N16" s="3"/>
      <c r="O16" s="3"/>
      <c r="P16" s="3"/>
      <c r="Q16" s="3"/>
      <c r="R16" s="3"/>
      <c r="S16" s="3"/>
      <c r="T16" s="3"/>
      <c r="U16" s="3"/>
      <c r="V16" s="3"/>
    </row>
    <row r="17" spans="1:22" x14ac:dyDescent="0.25">
      <c r="A17" s="5"/>
      <c r="B17" s="5"/>
      <c r="C17" s="5"/>
      <c r="D17" s="5"/>
      <c r="E17" s="5"/>
      <c r="F17" s="5"/>
      <c r="G17" s="5"/>
      <c r="H17" s="5"/>
      <c r="I17" s="3"/>
      <c r="J17" s="3"/>
      <c r="K17" s="3"/>
      <c r="L17" s="3"/>
      <c r="M17" s="3"/>
      <c r="N17" s="3"/>
      <c r="O17" s="3"/>
      <c r="P17" s="3"/>
      <c r="Q17" s="3"/>
      <c r="R17" s="3"/>
      <c r="S17" s="3"/>
      <c r="T17" s="3"/>
      <c r="U17" s="3"/>
      <c r="V17" s="3"/>
    </row>
    <row r="18" spans="1:22" x14ac:dyDescent="0.25">
      <c r="A18" s="5"/>
      <c r="B18" s="18"/>
      <c r="C18" s="18"/>
      <c r="D18" s="18"/>
      <c r="E18" s="33" t="s">
        <v>3</v>
      </c>
      <c r="F18" s="40"/>
      <c r="G18" s="19" t="s">
        <v>13</v>
      </c>
      <c r="H18" s="18"/>
      <c r="I18" s="3"/>
      <c r="J18" s="3"/>
      <c r="K18" s="3"/>
      <c r="L18" s="3"/>
      <c r="M18" s="3"/>
      <c r="N18" s="3"/>
      <c r="O18" s="3"/>
      <c r="P18" s="3"/>
      <c r="Q18" s="3"/>
      <c r="R18" s="3"/>
      <c r="S18" s="3"/>
      <c r="T18" s="3"/>
      <c r="U18" s="3"/>
      <c r="V18" s="3"/>
    </row>
    <row r="19" spans="1:22" x14ac:dyDescent="0.25">
      <c r="A19" s="5"/>
      <c r="B19" s="18"/>
      <c r="C19" s="18"/>
      <c r="D19" s="18"/>
      <c r="E19" s="33" t="s">
        <v>4</v>
      </c>
      <c r="F19" s="40"/>
      <c r="G19" s="19" t="s">
        <v>13</v>
      </c>
      <c r="H19" s="18"/>
      <c r="I19" s="3"/>
      <c r="J19" s="3"/>
      <c r="K19" s="3"/>
      <c r="L19" s="3"/>
      <c r="M19" s="3"/>
      <c r="N19" s="3"/>
      <c r="O19" s="3"/>
      <c r="P19" s="3"/>
      <c r="Q19" s="3"/>
      <c r="R19" s="3"/>
      <c r="S19" s="3"/>
      <c r="T19" s="3"/>
      <c r="U19" s="3"/>
      <c r="V19" s="3"/>
    </row>
    <row r="20" spans="1:22" x14ac:dyDescent="0.25">
      <c r="A20" s="5"/>
      <c r="B20" s="18"/>
      <c r="C20" s="18"/>
      <c r="D20" s="18"/>
      <c r="E20" s="33" t="s">
        <v>5</v>
      </c>
      <c r="F20" s="40"/>
      <c r="G20" s="19" t="s">
        <v>13</v>
      </c>
      <c r="H20" s="18"/>
      <c r="I20" s="3"/>
      <c r="J20" s="3"/>
      <c r="K20" s="3"/>
      <c r="L20" s="3"/>
      <c r="M20" s="3"/>
      <c r="N20" s="3"/>
      <c r="O20" s="3"/>
      <c r="P20" s="3"/>
      <c r="Q20" s="3"/>
      <c r="R20" s="3"/>
      <c r="S20" s="3"/>
      <c r="T20" s="3"/>
      <c r="U20" s="3"/>
      <c r="V20" s="3"/>
    </row>
    <row r="21" spans="1:22" x14ac:dyDescent="0.25">
      <c r="A21" s="5"/>
      <c r="B21" s="18"/>
      <c r="C21" s="18"/>
      <c r="D21" s="18"/>
      <c r="E21" s="33" t="s">
        <v>6</v>
      </c>
      <c r="F21" s="40"/>
      <c r="G21" s="19" t="s">
        <v>13</v>
      </c>
      <c r="H21" s="18"/>
      <c r="I21" s="3"/>
      <c r="J21" s="3"/>
      <c r="K21" s="3"/>
      <c r="L21" s="3"/>
      <c r="M21" s="3"/>
      <c r="N21" s="3"/>
      <c r="O21" s="3"/>
      <c r="P21" s="3"/>
      <c r="Q21" s="3"/>
      <c r="R21" s="3"/>
      <c r="S21" s="3"/>
      <c r="T21" s="3"/>
      <c r="U21" s="3"/>
      <c r="V21" s="3"/>
    </row>
    <row r="22" spans="1:22" x14ac:dyDescent="0.25">
      <c r="A22" s="5"/>
      <c r="B22" s="18"/>
      <c r="C22" s="18"/>
      <c r="D22" s="18"/>
      <c r="E22" s="33" t="s">
        <v>7</v>
      </c>
      <c r="F22" s="40"/>
      <c r="G22" s="19" t="s">
        <v>13</v>
      </c>
      <c r="H22" s="18"/>
      <c r="I22" s="3"/>
      <c r="J22" s="3"/>
      <c r="K22" s="3"/>
      <c r="L22" s="3"/>
      <c r="M22" s="3"/>
      <c r="N22" s="3"/>
      <c r="O22" s="3"/>
      <c r="P22" s="3"/>
      <c r="Q22" s="3"/>
      <c r="R22" s="3"/>
      <c r="S22" s="3"/>
      <c r="T22" s="3"/>
      <c r="U22" s="3"/>
      <c r="V22" s="3"/>
    </row>
    <row r="23" spans="1:22" x14ac:dyDescent="0.25">
      <c r="A23" s="5"/>
      <c r="B23" s="18"/>
      <c r="C23" s="18"/>
      <c r="D23" s="18"/>
      <c r="E23" s="33" t="s">
        <v>29</v>
      </c>
      <c r="F23" s="40"/>
      <c r="G23" s="19" t="s">
        <v>13</v>
      </c>
      <c r="H23" s="18"/>
      <c r="I23" s="3"/>
      <c r="J23" s="3"/>
      <c r="K23" s="3"/>
      <c r="L23" s="3"/>
      <c r="M23" s="3"/>
      <c r="N23" s="3"/>
      <c r="O23" s="3"/>
      <c r="P23" s="3"/>
      <c r="Q23" s="3"/>
      <c r="R23" s="3"/>
      <c r="S23" s="3"/>
      <c r="T23" s="3"/>
      <c r="U23" s="3"/>
      <c r="V23" s="3"/>
    </row>
    <row r="24" spans="1:22" x14ac:dyDescent="0.25">
      <c r="A24" s="5"/>
      <c r="B24" s="18"/>
      <c r="C24" s="18"/>
      <c r="D24" s="18"/>
      <c r="E24" s="33" t="s">
        <v>30</v>
      </c>
      <c r="F24" s="40"/>
      <c r="G24" s="19" t="s">
        <v>13</v>
      </c>
      <c r="H24" s="18"/>
      <c r="I24" s="3"/>
      <c r="J24" s="3"/>
      <c r="K24" s="3"/>
      <c r="L24" s="3"/>
      <c r="M24" s="3"/>
      <c r="N24" s="3"/>
      <c r="O24" s="3"/>
      <c r="P24" s="3"/>
      <c r="Q24" s="3"/>
      <c r="R24" s="3"/>
      <c r="S24" s="3"/>
      <c r="T24" s="3"/>
      <c r="U24" s="3"/>
      <c r="V24" s="3"/>
    </row>
    <row r="25" spans="1:22" x14ac:dyDescent="0.25">
      <c r="A25" s="5"/>
      <c r="B25" s="18"/>
      <c r="C25" s="18"/>
      <c r="D25" s="18"/>
      <c r="E25" s="33" t="s">
        <v>31</v>
      </c>
      <c r="F25" s="40"/>
      <c r="G25" s="19" t="s">
        <v>13</v>
      </c>
      <c r="H25" s="18"/>
      <c r="I25" s="3"/>
      <c r="J25" s="3"/>
      <c r="K25" s="3"/>
      <c r="L25" s="3"/>
      <c r="M25" s="3"/>
      <c r="N25" s="3"/>
      <c r="O25" s="3"/>
      <c r="P25" s="3"/>
      <c r="Q25" s="3"/>
      <c r="R25" s="3"/>
      <c r="S25" s="3"/>
      <c r="T25" s="3"/>
      <c r="U25" s="3"/>
      <c r="V25" s="3"/>
    </row>
    <row r="26" spans="1:22" x14ac:dyDescent="0.25">
      <c r="A26" s="5"/>
      <c r="B26" s="18"/>
      <c r="C26" s="18"/>
      <c r="D26" s="18"/>
      <c r="E26" s="33" t="s">
        <v>32</v>
      </c>
      <c r="F26" s="40"/>
      <c r="G26" s="19" t="s">
        <v>13</v>
      </c>
      <c r="H26" s="18"/>
      <c r="I26" s="3"/>
      <c r="J26" s="3"/>
      <c r="K26" s="3"/>
      <c r="L26" s="3"/>
      <c r="M26" s="3"/>
      <c r="N26" s="3"/>
      <c r="O26" s="3"/>
      <c r="P26" s="3"/>
      <c r="Q26" s="3"/>
      <c r="R26" s="3"/>
      <c r="S26" s="3"/>
      <c r="T26" s="3"/>
      <c r="U26" s="3"/>
      <c r="V26" s="3"/>
    </row>
    <row r="27" spans="1:22" x14ac:dyDescent="0.25">
      <c r="A27" s="5"/>
      <c r="B27" s="18"/>
      <c r="C27" s="18"/>
      <c r="D27" s="18"/>
      <c r="E27" s="33" t="s">
        <v>33</v>
      </c>
      <c r="F27" s="40"/>
      <c r="G27" s="19" t="s">
        <v>13</v>
      </c>
      <c r="H27" s="18"/>
      <c r="I27" s="3"/>
      <c r="J27" s="3"/>
      <c r="K27" s="3"/>
      <c r="L27" s="3"/>
      <c r="M27" s="3"/>
      <c r="N27" s="3"/>
      <c r="O27" s="3"/>
      <c r="P27" s="3"/>
      <c r="Q27" s="3"/>
      <c r="R27" s="3"/>
      <c r="S27" s="3"/>
      <c r="T27" s="3"/>
      <c r="U27" s="3"/>
      <c r="V27" s="3"/>
    </row>
    <row r="28" spans="1:22" x14ac:dyDescent="0.25">
      <c r="A28" s="5"/>
      <c r="B28" s="18"/>
      <c r="C28" s="18"/>
      <c r="D28" s="18"/>
      <c r="E28" s="33" t="s">
        <v>8</v>
      </c>
      <c r="F28" s="40"/>
      <c r="G28" s="19" t="s">
        <v>13</v>
      </c>
      <c r="H28" s="18"/>
      <c r="I28" s="3"/>
      <c r="J28" s="3"/>
      <c r="K28" s="3"/>
      <c r="L28" s="3"/>
      <c r="M28" s="3"/>
      <c r="N28" s="3"/>
      <c r="O28" s="3"/>
      <c r="P28" s="3"/>
      <c r="Q28" s="3"/>
      <c r="R28" s="3"/>
      <c r="S28" s="3"/>
      <c r="T28" s="3"/>
      <c r="U28" s="3"/>
      <c r="V28" s="3"/>
    </row>
    <row r="29" spans="1:22" x14ac:dyDescent="0.25">
      <c r="A29" s="5"/>
      <c r="B29" s="18"/>
      <c r="C29" s="18"/>
      <c r="D29" s="18"/>
      <c r="E29" s="33" t="s">
        <v>9</v>
      </c>
      <c r="F29" s="40"/>
      <c r="G29" s="19" t="s">
        <v>13</v>
      </c>
      <c r="H29" s="18"/>
      <c r="I29" s="3"/>
      <c r="J29" s="3"/>
      <c r="K29" s="3"/>
      <c r="L29" s="3"/>
      <c r="M29" s="3"/>
      <c r="N29" s="3"/>
      <c r="O29" s="3"/>
      <c r="P29" s="3"/>
      <c r="Q29" s="3"/>
      <c r="R29" s="3"/>
      <c r="S29" s="3"/>
      <c r="T29" s="3"/>
      <c r="U29" s="3"/>
      <c r="V29" s="3"/>
    </row>
    <row r="30" spans="1:22" x14ac:dyDescent="0.25">
      <c r="A30" s="5"/>
      <c r="B30" s="18"/>
      <c r="C30" s="18"/>
      <c r="D30" s="18"/>
      <c r="E30" s="33" t="s">
        <v>10</v>
      </c>
      <c r="F30" s="40"/>
      <c r="G30" s="19" t="s">
        <v>13</v>
      </c>
      <c r="H30" s="18"/>
      <c r="I30" s="3"/>
      <c r="J30" s="3"/>
      <c r="K30" s="3"/>
      <c r="L30" s="3"/>
      <c r="M30" s="3"/>
      <c r="N30" s="3"/>
      <c r="O30" s="3"/>
      <c r="P30" s="3"/>
      <c r="Q30" s="3"/>
      <c r="R30" s="3"/>
      <c r="S30" s="3"/>
      <c r="T30" s="3"/>
      <c r="U30" s="3"/>
      <c r="V30" s="3"/>
    </row>
    <row r="31" spans="1:22" x14ac:dyDescent="0.25">
      <c r="A31" s="5"/>
      <c r="B31" s="18"/>
      <c r="C31" s="18"/>
      <c r="D31" s="18"/>
      <c r="E31" s="33" t="s">
        <v>11</v>
      </c>
      <c r="F31" s="40"/>
      <c r="G31" s="19" t="s">
        <v>13</v>
      </c>
      <c r="H31" s="18"/>
      <c r="I31" s="3"/>
      <c r="J31" s="3"/>
      <c r="K31" s="3"/>
      <c r="L31" s="3"/>
      <c r="M31" s="3"/>
      <c r="N31" s="3"/>
      <c r="O31" s="3"/>
      <c r="P31" s="3"/>
      <c r="Q31" s="3"/>
      <c r="R31" s="3"/>
      <c r="S31" s="3"/>
      <c r="T31" s="3"/>
      <c r="U31" s="3"/>
      <c r="V31" s="3"/>
    </row>
    <row r="32" spans="1:22" x14ac:dyDescent="0.25">
      <c r="A32" s="5"/>
      <c r="B32" s="18"/>
      <c r="C32" s="18"/>
      <c r="D32" s="18"/>
      <c r="E32" s="33" t="s">
        <v>19</v>
      </c>
      <c r="F32" s="40"/>
      <c r="G32" s="19" t="s">
        <v>13</v>
      </c>
      <c r="H32" s="18"/>
      <c r="I32" s="3"/>
      <c r="J32" s="3"/>
      <c r="K32" s="3"/>
      <c r="L32" s="3"/>
      <c r="M32" s="3"/>
      <c r="N32" s="3"/>
      <c r="O32" s="3"/>
      <c r="P32" s="3"/>
      <c r="Q32" s="3"/>
      <c r="R32" s="3"/>
      <c r="S32" s="3"/>
      <c r="T32" s="3"/>
      <c r="U32" s="3"/>
      <c r="V32" s="3"/>
    </row>
    <row r="33" spans="1:22" s="1" customFormat="1" ht="30.75" customHeight="1" x14ac:dyDescent="0.25">
      <c r="A33" s="58" t="s">
        <v>22</v>
      </c>
      <c r="B33" s="58"/>
      <c r="C33" s="58"/>
      <c r="D33" s="58"/>
      <c r="E33" s="58"/>
      <c r="F33" s="58"/>
      <c r="G33" s="58"/>
      <c r="H33" s="58"/>
      <c r="I33" s="4"/>
      <c r="J33" s="4"/>
      <c r="K33" s="4"/>
      <c r="L33" s="4"/>
      <c r="M33" s="4"/>
      <c r="N33" s="4"/>
      <c r="O33" s="4"/>
      <c r="P33" s="4"/>
      <c r="Q33" s="4"/>
      <c r="R33" s="4"/>
      <c r="S33" s="4"/>
      <c r="T33" s="4"/>
      <c r="U33" s="4"/>
      <c r="V33" s="4"/>
    </row>
    <row r="34" spans="1:22" s="1" customFormat="1" ht="21.75" customHeight="1" x14ac:dyDescent="0.25">
      <c r="A34" s="59" t="s">
        <v>23</v>
      </c>
      <c r="B34" s="59"/>
      <c r="C34" s="59"/>
      <c r="D34" s="59"/>
      <c r="E34" s="59"/>
      <c r="F34" s="59"/>
      <c r="G34" s="59"/>
      <c r="H34" s="59"/>
      <c r="I34" s="4"/>
      <c r="J34" s="4"/>
      <c r="K34" s="4"/>
      <c r="L34" s="4"/>
      <c r="M34" s="4"/>
      <c r="N34" s="4"/>
      <c r="O34" s="4"/>
      <c r="P34" s="4"/>
      <c r="Q34" s="4"/>
      <c r="R34" s="4"/>
      <c r="S34" s="4"/>
      <c r="T34" s="4"/>
      <c r="U34" s="4"/>
      <c r="V34" s="4"/>
    </row>
    <row r="35" spans="1:22" x14ac:dyDescent="0.25">
      <c r="A35" s="5"/>
      <c r="B35" s="5"/>
      <c r="C35" s="5"/>
      <c r="D35" s="5"/>
      <c r="E35" s="5"/>
      <c r="F35" s="5"/>
      <c r="G35" s="5"/>
      <c r="H35" s="5"/>
      <c r="I35" s="3"/>
      <c r="J35" s="3"/>
      <c r="K35" s="3"/>
      <c r="L35" s="3"/>
      <c r="M35" s="3"/>
      <c r="N35" s="3"/>
      <c r="O35" s="3"/>
      <c r="P35" s="3"/>
      <c r="Q35" s="3"/>
      <c r="R35" s="3"/>
      <c r="S35" s="3"/>
      <c r="T35" s="3"/>
      <c r="U35" s="3"/>
      <c r="V35" s="3"/>
    </row>
    <row r="36" spans="1:22" ht="18" x14ac:dyDescent="0.25">
      <c r="A36" s="56" t="s">
        <v>15</v>
      </c>
      <c r="B36" s="56"/>
      <c r="C36" s="56"/>
      <c r="D36" s="56"/>
      <c r="E36" s="56"/>
      <c r="F36" s="56"/>
      <c r="G36" s="56"/>
      <c r="H36" s="56"/>
      <c r="I36" s="3"/>
      <c r="J36" s="3"/>
      <c r="K36" s="3"/>
      <c r="L36" s="3"/>
      <c r="M36" s="3"/>
      <c r="N36" s="3"/>
      <c r="O36" s="3"/>
      <c r="P36" s="3"/>
      <c r="Q36" s="3"/>
      <c r="R36" s="3"/>
      <c r="S36" s="3"/>
      <c r="T36" s="3"/>
      <c r="U36" s="3"/>
      <c r="V36" s="3"/>
    </row>
    <row r="37" spans="1:22" x14ac:dyDescent="0.25">
      <c r="A37" s="5"/>
      <c r="B37" s="5"/>
      <c r="C37" s="5"/>
      <c r="D37" s="5"/>
      <c r="E37" s="5"/>
      <c r="F37" s="5"/>
      <c r="G37" s="5"/>
      <c r="H37" s="5"/>
      <c r="I37" s="3"/>
      <c r="J37" s="3"/>
      <c r="K37" s="3"/>
      <c r="L37" s="3"/>
      <c r="M37" s="3"/>
      <c r="N37" s="3"/>
      <c r="O37" s="3"/>
      <c r="P37" s="3"/>
      <c r="Q37" s="3"/>
      <c r="R37" s="3"/>
      <c r="S37" s="3"/>
      <c r="T37" s="3"/>
      <c r="U37" s="3"/>
      <c r="V37" s="3"/>
    </row>
    <row r="38" spans="1:22" x14ac:dyDescent="0.25">
      <c r="A38" s="5"/>
      <c r="B38" s="5"/>
      <c r="C38" s="5"/>
      <c r="D38" s="5"/>
      <c r="E38" s="5"/>
      <c r="F38" s="5"/>
      <c r="G38" s="5"/>
      <c r="H38" s="5"/>
      <c r="I38" s="3"/>
      <c r="J38" s="3"/>
      <c r="K38" s="3"/>
      <c r="L38" s="3"/>
      <c r="M38" s="3"/>
      <c r="N38" s="3"/>
      <c r="O38" s="3"/>
      <c r="P38" s="3"/>
      <c r="Q38" s="3"/>
      <c r="R38" s="3"/>
      <c r="S38" s="3"/>
      <c r="T38" s="3"/>
      <c r="U38" s="3"/>
      <c r="V38" s="3"/>
    </row>
    <row r="39" spans="1:22" x14ac:dyDescent="0.25">
      <c r="A39" s="5"/>
      <c r="B39" s="5"/>
      <c r="C39" s="5"/>
      <c r="D39" s="5"/>
      <c r="E39" s="5"/>
      <c r="F39" s="5"/>
      <c r="G39" s="5"/>
      <c r="H39" s="5"/>
      <c r="I39" s="3"/>
      <c r="J39" s="3"/>
      <c r="K39" s="3"/>
      <c r="L39" s="3"/>
      <c r="M39" s="3"/>
      <c r="N39" s="3"/>
      <c r="O39" s="3"/>
      <c r="P39" s="3"/>
      <c r="Q39" s="3"/>
      <c r="R39" s="3"/>
      <c r="S39" s="3"/>
      <c r="T39" s="3"/>
      <c r="U39" s="3"/>
      <c r="V39" s="3"/>
    </row>
    <row r="40" spans="1:22" x14ac:dyDescent="0.25">
      <c r="A40" s="5"/>
      <c r="B40" s="5"/>
      <c r="C40" s="5"/>
      <c r="D40" s="5"/>
      <c r="E40" s="5"/>
      <c r="F40" s="5"/>
      <c r="G40" s="5"/>
      <c r="H40" s="5"/>
      <c r="I40" s="3"/>
      <c r="J40" s="3"/>
      <c r="K40" s="3"/>
      <c r="L40" s="3"/>
      <c r="M40" s="3"/>
      <c r="N40" s="3"/>
      <c r="O40" s="3"/>
      <c r="P40" s="3"/>
      <c r="Q40" s="3"/>
      <c r="R40" s="3"/>
      <c r="S40" s="3"/>
      <c r="T40" s="3"/>
      <c r="U40" s="3"/>
      <c r="V40" s="3"/>
    </row>
    <row r="41" spans="1:22" x14ac:dyDescent="0.25">
      <c r="A41" s="5"/>
      <c r="B41" s="5"/>
      <c r="C41" s="5"/>
      <c r="D41" s="5"/>
      <c r="E41" s="5"/>
      <c r="F41" s="5"/>
      <c r="G41" s="5"/>
      <c r="H41" s="5"/>
      <c r="I41" s="3"/>
      <c r="J41" s="3"/>
      <c r="K41" s="3"/>
      <c r="L41" s="3"/>
      <c r="M41" s="3"/>
      <c r="N41" s="3"/>
      <c r="O41" s="3"/>
      <c r="P41" s="3"/>
      <c r="Q41" s="3"/>
      <c r="R41" s="3"/>
      <c r="S41" s="3"/>
      <c r="T41" s="3"/>
      <c r="U41" s="3"/>
      <c r="V41" s="3"/>
    </row>
    <row r="42" spans="1:22" x14ac:dyDescent="0.25">
      <c r="A42" s="5"/>
      <c r="B42" s="5"/>
      <c r="C42" s="8"/>
      <c r="D42" s="8"/>
      <c r="F42" s="41" t="s">
        <v>12</v>
      </c>
      <c r="G42" s="50"/>
      <c r="H42" s="5"/>
      <c r="I42" s="3"/>
      <c r="J42" s="3"/>
      <c r="K42" s="3"/>
      <c r="L42" s="3"/>
      <c r="M42" s="3"/>
      <c r="N42" s="3"/>
      <c r="O42" s="3"/>
      <c r="P42" s="3"/>
      <c r="Q42" s="3"/>
      <c r="R42" s="3"/>
      <c r="S42" s="3"/>
      <c r="T42" s="3"/>
      <c r="U42" s="3"/>
      <c r="V42" s="3"/>
    </row>
    <row r="43" spans="1:22" ht="36.75" customHeight="1" x14ac:dyDescent="0.25">
      <c r="A43" s="5"/>
      <c r="B43" s="5"/>
      <c r="C43" s="9"/>
      <c r="D43" s="10"/>
      <c r="E43" s="11"/>
      <c r="F43" s="42"/>
      <c r="G43" s="43"/>
      <c r="H43" s="12"/>
      <c r="I43" s="3"/>
      <c r="J43" s="3"/>
      <c r="K43" s="3"/>
      <c r="L43" s="3"/>
      <c r="M43" s="3"/>
      <c r="N43" s="3"/>
      <c r="O43" s="3"/>
      <c r="P43" s="3"/>
      <c r="Q43" s="3"/>
      <c r="R43" s="3"/>
      <c r="S43" s="3"/>
      <c r="T43" s="3"/>
      <c r="U43" s="3"/>
      <c r="V43" s="3"/>
    </row>
    <row r="44" spans="1:22" x14ac:dyDescent="0.25">
      <c r="A44" s="18"/>
      <c r="C44" s="30" t="s">
        <v>3</v>
      </c>
      <c r="D44" s="20">
        <f>IF(AND(F18&lt;1000001,F18&gt;0),314,IF(AND(F18&gt;1000000,F18&lt;12000001),627,IF(F18&gt;12000000,0,0)))</f>
        <v>0</v>
      </c>
      <c r="E44" s="20">
        <f>IF(F18&gt;12000000,((F18^0.533)/9.14),0)</f>
        <v>0</v>
      </c>
      <c r="F44" s="34">
        <f t="shared" ref="F44:F53" si="0">IF(D44=0,E44,D44)</f>
        <v>0</v>
      </c>
      <c r="G44" s="44"/>
      <c r="H44" s="21">
        <f>IF(F18&gt;0,F44*0.5,0)</f>
        <v>0</v>
      </c>
      <c r="I44" s="3"/>
      <c r="J44" s="3"/>
      <c r="K44" s="3"/>
      <c r="L44" s="3"/>
      <c r="M44" s="3"/>
      <c r="N44" s="3"/>
      <c r="O44" s="3"/>
      <c r="P44" s="3"/>
      <c r="Q44" s="3"/>
      <c r="R44" s="3"/>
      <c r="S44" s="3"/>
      <c r="T44" s="3"/>
      <c r="U44" s="3"/>
      <c r="V44" s="3"/>
    </row>
    <row r="45" spans="1:22" x14ac:dyDescent="0.25">
      <c r="A45" s="18"/>
      <c r="C45" s="30" t="s">
        <v>4</v>
      </c>
      <c r="D45" s="20">
        <f t="shared" ref="D45:D48" si="1">IF(AND(F19&lt;1000001,F19&gt;0),314,IF(AND(F19&gt;1000000,F19&lt;12000001),627,IF(F19&gt;12000000,0,0)))</f>
        <v>0</v>
      </c>
      <c r="E45" s="20">
        <f>IF(F19&gt;12000000,((F19^0.533)/9.14),0)</f>
        <v>0</v>
      </c>
      <c r="F45" s="35">
        <f t="shared" si="0"/>
        <v>0</v>
      </c>
      <c r="G45" s="44"/>
      <c r="H45" s="21">
        <f>IF(F19&gt;0,F45*0.5,0)</f>
        <v>0</v>
      </c>
      <c r="I45" s="3"/>
      <c r="J45" s="3"/>
      <c r="K45" s="3"/>
      <c r="L45" s="3"/>
      <c r="M45" s="3"/>
      <c r="N45" s="3"/>
      <c r="O45" s="3"/>
      <c r="P45" s="3"/>
      <c r="Q45" s="3"/>
      <c r="R45" s="3"/>
      <c r="S45" s="3"/>
      <c r="T45" s="3"/>
      <c r="U45" s="3"/>
      <c r="V45" s="3"/>
    </row>
    <row r="46" spans="1:22" x14ac:dyDescent="0.25">
      <c r="A46" s="18"/>
      <c r="C46" s="30" t="s">
        <v>5</v>
      </c>
      <c r="D46" s="20">
        <f t="shared" si="1"/>
        <v>0</v>
      </c>
      <c r="E46" s="20">
        <f>IF(F20&gt;12000000,((F20^0.533)/9.14),0)</f>
        <v>0</v>
      </c>
      <c r="F46" s="35">
        <f t="shared" si="0"/>
        <v>0</v>
      </c>
      <c r="G46" s="44"/>
      <c r="H46" s="21">
        <f>IF(F20&gt;0,F46*0.5,0)</f>
        <v>0</v>
      </c>
      <c r="I46" s="3"/>
      <c r="J46" s="3"/>
      <c r="K46" s="3"/>
      <c r="L46" s="3"/>
      <c r="M46" s="3"/>
      <c r="N46" s="3"/>
      <c r="O46" s="3"/>
      <c r="P46" s="3"/>
      <c r="Q46" s="3"/>
      <c r="R46" s="3"/>
      <c r="S46" s="3"/>
      <c r="T46" s="3"/>
      <c r="U46" s="3"/>
      <c r="V46" s="3"/>
    </row>
    <row r="47" spans="1:22" x14ac:dyDescent="0.25">
      <c r="A47" s="18"/>
      <c r="C47" s="30" t="s">
        <v>6</v>
      </c>
      <c r="D47" s="20">
        <f t="shared" si="1"/>
        <v>0</v>
      </c>
      <c r="E47" s="20">
        <f>IF(F21&gt;12000000,((F21^0.533)/9.14),0)</f>
        <v>0</v>
      </c>
      <c r="F47" s="35">
        <f t="shared" si="0"/>
        <v>0</v>
      </c>
      <c r="G47" s="44"/>
      <c r="H47" s="21">
        <f>IF(F21&gt;0,F47*0.5,0)</f>
        <v>0</v>
      </c>
      <c r="I47" s="3"/>
      <c r="J47" s="3"/>
      <c r="K47" s="3"/>
      <c r="L47" s="3"/>
      <c r="M47" s="3"/>
      <c r="N47" s="3"/>
      <c r="O47" s="3"/>
      <c r="P47" s="3"/>
      <c r="Q47" s="3"/>
      <c r="R47" s="3"/>
      <c r="S47" s="3"/>
      <c r="T47" s="3"/>
      <c r="U47" s="3"/>
      <c r="V47" s="3"/>
    </row>
    <row r="48" spans="1:22" x14ac:dyDescent="0.25">
      <c r="A48" s="18"/>
      <c r="C48" s="30" t="s">
        <v>7</v>
      </c>
      <c r="D48" s="20">
        <f t="shared" si="1"/>
        <v>0</v>
      </c>
      <c r="E48" s="20">
        <f>IF(F22&gt;12000000,((F22^0.533)/9.14),0)</f>
        <v>0</v>
      </c>
      <c r="F48" s="35">
        <f t="shared" si="0"/>
        <v>0</v>
      </c>
      <c r="G48" s="44"/>
      <c r="H48" s="21">
        <f>IF(F22&gt;0,F48*0.5,0)</f>
        <v>0</v>
      </c>
      <c r="I48" s="3"/>
      <c r="J48" s="3"/>
      <c r="K48" s="3"/>
      <c r="L48" s="3"/>
      <c r="M48" s="3"/>
      <c r="N48" s="3"/>
      <c r="O48" s="3"/>
      <c r="P48" s="3"/>
      <c r="Q48" s="3"/>
      <c r="R48" s="3"/>
      <c r="S48" s="3"/>
      <c r="T48" s="3"/>
      <c r="U48" s="3"/>
      <c r="V48" s="3"/>
    </row>
    <row r="49" spans="1:22" x14ac:dyDescent="0.25">
      <c r="A49" s="18"/>
      <c r="C49" s="30" t="s">
        <v>29</v>
      </c>
      <c r="D49" s="20">
        <f>IF(AND($F$23&lt;1000001,$F$23&gt;0),314*0.5,IF(AND($F$23&gt;1000000,$F$23&lt;12000001),627*0.5,IF($F$23&gt;12000000,(F23^0.533/9.14)*0.5,0)))</f>
        <v>0</v>
      </c>
      <c r="E49" s="20">
        <f>IF($F$23&gt;12000000,(($F$23^0.533)/9.14)*0.5,0)</f>
        <v>0</v>
      </c>
      <c r="F49" s="35">
        <f>IF(D49=0,E49,D49)</f>
        <v>0</v>
      </c>
      <c r="G49" s="45"/>
      <c r="H49" s="21">
        <f>IF($F$23&gt;0,F49*0.5,0)</f>
        <v>0</v>
      </c>
      <c r="I49" s="3"/>
      <c r="J49" s="3"/>
      <c r="K49" s="3"/>
      <c r="L49" s="3"/>
      <c r="M49" s="3"/>
      <c r="N49" s="3"/>
      <c r="O49" s="3"/>
      <c r="P49" s="3"/>
      <c r="Q49" s="3"/>
      <c r="R49" s="3"/>
      <c r="S49" s="3"/>
      <c r="T49" s="3"/>
      <c r="U49" s="3"/>
      <c r="V49" s="3"/>
    </row>
    <row r="50" spans="1:22" x14ac:dyDescent="0.25">
      <c r="A50" s="18"/>
      <c r="C50" s="30" t="s">
        <v>30</v>
      </c>
      <c r="D50" s="20">
        <f>IF(AND($F$24&lt;1000001,$F$24&gt;0),314*0.5,IF(AND($F$24&gt;1000000,$F$24&lt;12000001),627*0.5,IF($F$24&gt;12000000,(F24^0.533/9.14)*0.5,0)))</f>
        <v>0</v>
      </c>
      <c r="E50" s="20">
        <f>IF($F$24&gt;12000000,(($F$24^0.533)/9.14)*0.5,0)</f>
        <v>0</v>
      </c>
      <c r="F50" s="35">
        <f t="shared" si="0"/>
        <v>0</v>
      </c>
      <c r="G50" s="45"/>
      <c r="H50" s="21">
        <f>IF($F$24&gt;0,F50*0.5,0)</f>
        <v>0</v>
      </c>
      <c r="I50" s="3"/>
      <c r="J50" s="3"/>
      <c r="K50" s="3"/>
      <c r="L50" s="3"/>
      <c r="M50" s="3"/>
      <c r="N50" s="3"/>
      <c r="O50" s="3"/>
      <c r="P50" s="3"/>
      <c r="Q50" s="3"/>
      <c r="R50" s="3"/>
      <c r="S50" s="3"/>
      <c r="T50" s="3"/>
      <c r="U50" s="3"/>
      <c r="V50" s="3"/>
    </row>
    <row r="51" spans="1:22" x14ac:dyDescent="0.25">
      <c r="A51" s="18"/>
      <c r="C51" s="30" t="s">
        <v>31</v>
      </c>
      <c r="D51" s="20">
        <f>IF(AND($F$25&lt;1000001,$F$25&gt;0),314*0.5,IF(AND($F$25&gt;1000000,$F$25&lt;12000001),627*0.5,IF($F$25&gt;12000000,(F25^0.533/9.14)*0.5,0)))</f>
        <v>0</v>
      </c>
      <c r="E51" s="20">
        <f>IF($F$25&gt;12000000,(($F$25^0.533)/9.14)*0.5,0)</f>
        <v>0</v>
      </c>
      <c r="F51" s="35">
        <f t="shared" si="0"/>
        <v>0</v>
      </c>
      <c r="G51" s="44"/>
      <c r="H51" s="21">
        <f>IF($F$25&gt;0,F51*0.5,0)</f>
        <v>0</v>
      </c>
      <c r="I51" s="3"/>
      <c r="J51" s="3"/>
      <c r="K51" s="3"/>
      <c r="L51" s="3"/>
      <c r="M51" s="3"/>
      <c r="N51" s="3"/>
      <c r="O51" s="3"/>
      <c r="P51" s="3"/>
      <c r="Q51" s="3"/>
      <c r="R51" s="3"/>
      <c r="S51" s="3"/>
      <c r="T51" s="3"/>
      <c r="U51" s="3"/>
      <c r="V51" s="3"/>
    </row>
    <row r="52" spans="1:22" x14ac:dyDescent="0.25">
      <c r="A52" s="18"/>
      <c r="C52" s="30" t="s">
        <v>32</v>
      </c>
      <c r="D52" s="20">
        <f>IF(AND($F$26&lt;1000001,$F$26&gt;0),314*0.5,IF(AND($F$26&gt;1000000,$F$26&lt;12000001),627*0.5,IF($F$26&gt;12000000,(F26^0.533/9.14)*0.5,0)))</f>
        <v>0</v>
      </c>
      <c r="E52" s="20">
        <f>IF($F$26&gt;12000000,(($F$26^0.533)/9.14)*0.5,0)</f>
        <v>0</v>
      </c>
      <c r="F52" s="35">
        <f t="shared" si="0"/>
        <v>0</v>
      </c>
      <c r="G52" s="44"/>
      <c r="H52" s="21">
        <f>IF($F$26&gt;0,F52*0.5,0)</f>
        <v>0</v>
      </c>
      <c r="I52" s="3"/>
      <c r="J52" s="3"/>
      <c r="K52" s="3"/>
      <c r="L52" s="3"/>
      <c r="M52" s="3"/>
      <c r="N52" s="3"/>
      <c r="O52" s="3"/>
      <c r="P52" s="3"/>
      <c r="Q52" s="3"/>
      <c r="R52" s="3"/>
      <c r="S52" s="3"/>
      <c r="T52" s="3"/>
      <c r="U52" s="3"/>
      <c r="V52" s="3"/>
    </row>
    <row r="53" spans="1:22" x14ac:dyDescent="0.25">
      <c r="A53" s="18"/>
      <c r="C53" s="30" t="s">
        <v>33</v>
      </c>
      <c r="D53" s="20">
        <f>IF(AND($F$27&lt;1000001,$F$27&gt;0),314*0.5,IF(AND($F$27&gt;1000000,$F$27&lt;12000001),627*0.5,IF($F$27&gt;12000000,(F27^0.533/9.14)*0.5,0)))</f>
        <v>0</v>
      </c>
      <c r="E53" s="20">
        <f>IF($F$27&gt;12000000,(($F$27^0.533)/9.14)*0.5,0)</f>
        <v>0</v>
      </c>
      <c r="F53" s="35">
        <f t="shared" si="0"/>
        <v>0</v>
      </c>
      <c r="G53" s="44"/>
      <c r="H53" s="21">
        <f>IF($F$27&gt;0,F53*0.5,0)</f>
        <v>0</v>
      </c>
      <c r="I53" s="3"/>
      <c r="J53" s="3"/>
      <c r="K53" s="3"/>
      <c r="L53" s="3"/>
      <c r="M53" s="3"/>
      <c r="N53" s="3"/>
      <c r="O53" s="3"/>
      <c r="P53" s="3"/>
      <c r="Q53" s="3"/>
      <c r="R53" s="3"/>
      <c r="S53" s="3"/>
      <c r="T53" s="3"/>
      <c r="U53" s="3"/>
      <c r="V53" s="3"/>
    </row>
    <row r="54" spans="1:22" x14ac:dyDescent="0.25">
      <c r="A54" s="18"/>
      <c r="C54" s="31" t="s">
        <v>8</v>
      </c>
      <c r="D54" s="23">
        <f>IF(AND(F28&lt;1000001,F28&gt;0),290,IF(AND(F28&gt;1000000,F28&lt;10000001),580,(F28^0.533)/9.14))</f>
        <v>0</v>
      </c>
      <c r="E54" s="23" t="str">
        <f>IF(AND(F28&gt;10000000,((F28^0.533)/9.14)&gt;3500),3500,"")</f>
        <v/>
      </c>
      <c r="F54" s="35">
        <f>IF(D54&gt;3500,E54,D54)</f>
        <v>0</v>
      </c>
      <c r="G54" s="44"/>
      <c r="H54" s="24">
        <f>IF(F28&gt;0,F54*0.5,0)</f>
        <v>0</v>
      </c>
      <c r="I54" s="3"/>
      <c r="J54" s="3"/>
      <c r="K54" s="3"/>
      <c r="L54" s="3"/>
      <c r="M54" s="3"/>
      <c r="N54" s="3"/>
      <c r="O54" s="3"/>
      <c r="P54" s="3"/>
      <c r="Q54" s="3"/>
      <c r="R54" s="3"/>
      <c r="S54" s="3"/>
      <c r="T54" s="3"/>
      <c r="U54" s="3"/>
      <c r="V54" s="3"/>
    </row>
    <row r="55" spans="1:22" x14ac:dyDescent="0.25">
      <c r="A55" s="18"/>
      <c r="C55" s="31" t="s">
        <v>9</v>
      </c>
      <c r="D55" s="23">
        <f t="shared" ref="D55:D58" si="2">IF(AND(F29&lt;1000001,F29&gt;0),290,IF(AND(F29&gt;1000000,F29&lt;10000001),580,(F29^0.533)/9.14))</f>
        <v>0</v>
      </c>
      <c r="E55" s="23" t="str">
        <f>IF(AND(F29&gt;10000000,((F29^0.533)/9.14)&gt;3500),3500,"")</f>
        <v/>
      </c>
      <c r="F55" s="35">
        <f>IF(D55&gt;3500,E55,D55)</f>
        <v>0</v>
      </c>
      <c r="G55" s="44"/>
      <c r="H55" s="24">
        <f>IF(F29&gt;0,F55*0.5,0)</f>
        <v>0</v>
      </c>
      <c r="I55" s="3"/>
      <c r="J55" s="3"/>
      <c r="K55" s="3"/>
      <c r="L55" s="3"/>
      <c r="M55" s="3"/>
      <c r="N55" s="3"/>
      <c r="O55" s="3"/>
      <c r="P55" s="3"/>
      <c r="Q55" s="3"/>
      <c r="R55" s="3"/>
      <c r="S55" s="3"/>
      <c r="T55" s="3"/>
      <c r="U55" s="3"/>
      <c r="V55" s="3"/>
    </row>
    <row r="56" spans="1:22" x14ac:dyDescent="0.25">
      <c r="A56" s="18"/>
      <c r="C56" s="31" t="s">
        <v>10</v>
      </c>
      <c r="D56" s="23">
        <f t="shared" si="2"/>
        <v>0</v>
      </c>
      <c r="E56" s="23" t="str">
        <f>IF(AND(F30&gt;10000000,((F30^0.533)/9.14)&gt;3500),3500,"")</f>
        <v/>
      </c>
      <c r="F56" s="35">
        <f>IF(D56&gt;3500,E56,D56)</f>
        <v>0</v>
      </c>
      <c r="G56" s="44"/>
      <c r="H56" s="24">
        <f>IF(F30&gt;0,F56*0.5,0)</f>
        <v>0</v>
      </c>
      <c r="I56" s="3"/>
      <c r="J56" s="3"/>
      <c r="K56" s="3"/>
      <c r="L56" s="3"/>
      <c r="M56" s="3"/>
      <c r="N56" s="3"/>
      <c r="O56" s="3"/>
      <c r="P56" s="3"/>
      <c r="Q56" s="3"/>
      <c r="R56" s="3"/>
      <c r="S56" s="3"/>
      <c r="T56" s="3"/>
      <c r="U56" s="3"/>
      <c r="V56" s="3"/>
    </row>
    <row r="57" spans="1:22" x14ac:dyDescent="0.25">
      <c r="A57" s="18"/>
      <c r="C57" s="31" t="s">
        <v>11</v>
      </c>
      <c r="D57" s="23">
        <f t="shared" si="2"/>
        <v>0</v>
      </c>
      <c r="E57" s="23" t="str">
        <f>IF(AND(F31&gt;10000000,((F31^0.533)/9.14)&gt;3500),3500,"")</f>
        <v/>
      </c>
      <c r="F57" s="35">
        <f>IF(D57&gt;3500,E57,D57)</f>
        <v>0</v>
      </c>
      <c r="G57" s="44"/>
      <c r="H57" s="24">
        <f>IF(F31&gt;0,F57*0.5,0)</f>
        <v>0</v>
      </c>
      <c r="I57" s="3"/>
      <c r="J57" s="3"/>
      <c r="K57" s="3"/>
      <c r="L57" s="3"/>
      <c r="M57" s="3"/>
      <c r="N57" s="3"/>
      <c r="O57" s="3"/>
      <c r="P57" s="3"/>
      <c r="Q57" s="3"/>
      <c r="R57" s="3"/>
      <c r="S57" s="3"/>
      <c r="T57" s="3"/>
      <c r="U57" s="3"/>
      <c r="V57" s="3"/>
    </row>
    <row r="58" spans="1:22" x14ac:dyDescent="0.25">
      <c r="A58" s="18"/>
      <c r="C58" s="31" t="s">
        <v>19</v>
      </c>
      <c r="D58" s="23">
        <f t="shared" si="2"/>
        <v>0</v>
      </c>
      <c r="E58" s="23" t="str">
        <f>IF(AND(F32&gt;10000000,((F32^0.533)/9.14)&gt;3500),3500,"")</f>
        <v/>
      </c>
      <c r="F58" s="36">
        <f>IF(D58&gt;3500,E58,D58)</f>
        <v>0</v>
      </c>
      <c r="G58" s="44"/>
      <c r="H58" s="24">
        <f>IF(F32&gt;0,F58*0.5,0)</f>
        <v>0</v>
      </c>
      <c r="I58" s="3"/>
      <c r="J58" s="3"/>
      <c r="K58" s="3"/>
      <c r="L58" s="3"/>
      <c r="M58" s="3"/>
      <c r="N58" s="3"/>
      <c r="O58" s="3"/>
      <c r="P58" s="3"/>
      <c r="Q58" s="3"/>
      <c r="R58" s="3"/>
      <c r="S58" s="3"/>
      <c r="T58" s="3"/>
      <c r="U58" s="3"/>
      <c r="V58" s="3"/>
    </row>
    <row r="59" spans="1:22" x14ac:dyDescent="0.25">
      <c r="A59" s="5"/>
      <c r="C59" s="13"/>
      <c r="D59" s="13"/>
      <c r="E59" s="13"/>
      <c r="F59" s="13"/>
      <c r="G59" s="46"/>
      <c r="H59" s="14"/>
      <c r="I59" s="3"/>
      <c r="J59" s="3"/>
      <c r="K59" s="3"/>
      <c r="L59" s="3"/>
      <c r="M59" s="3"/>
      <c r="N59" s="3"/>
      <c r="O59" s="3"/>
      <c r="P59" s="3"/>
      <c r="Q59" s="3"/>
      <c r="R59" s="3"/>
      <c r="S59" s="3"/>
      <c r="T59" s="3"/>
      <c r="U59" s="3"/>
      <c r="V59" s="3"/>
    </row>
    <row r="60" spans="1:22" ht="18.75" thickBot="1" x14ac:dyDescent="0.3">
      <c r="A60" s="5"/>
      <c r="B60" s="15"/>
      <c r="C60" s="15" t="s">
        <v>14</v>
      </c>
      <c r="D60" s="16"/>
      <c r="E60" s="16"/>
      <c r="F60" s="2">
        <f>SUM(F44:F58)</f>
        <v>0</v>
      </c>
      <c r="G60" s="47"/>
      <c r="H60" s="14"/>
      <c r="I60" s="3"/>
      <c r="J60" s="3"/>
      <c r="K60" s="3"/>
      <c r="L60" s="3"/>
      <c r="M60" s="3"/>
      <c r="N60" s="3"/>
      <c r="O60" s="3"/>
      <c r="P60" s="3"/>
      <c r="Q60" s="3"/>
      <c r="R60" s="3"/>
      <c r="S60" s="3"/>
      <c r="T60" s="3"/>
      <c r="U60" s="3"/>
      <c r="V60" s="3"/>
    </row>
    <row r="61" spans="1:22" ht="15.75" thickTop="1" x14ac:dyDescent="0.25">
      <c r="A61" s="5"/>
      <c r="C61" s="5"/>
      <c r="D61" s="5"/>
      <c r="E61" s="5"/>
      <c r="F61" s="5"/>
      <c r="G61" s="48"/>
      <c r="H61" s="14"/>
      <c r="I61" s="3"/>
      <c r="J61" s="3"/>
      <c r="K61" s="3"/>
      <c r="L61" s="3"/>
      <c r="M61" s="3"/>
      <c r="N61" s="3"/>
      <c r="O61" s="3"/>
      <c r="P61" s="3"/>
      <c r="Q61" s="3"/>
      <c r="R61" s="3"/>
      <c r="S61" s="3"/>
      <c r="T61" s="3"/>
      <c r="U61" s="3"/>
      <c r="V61" s="3"/>
    </row>
    <row r="62" spans="1:22" ht="18" x14ac:dyDescent="0.25">
      <c r="A62" s="5"/>
      <c r="C62" s="5"/>
      <c r="D62" s="5"/>
      <c r="E62" s="17"/>
      <c r="F62" s="49"/>
      <c r="G62" s="49"/>
      <c r="H62" s="5"/>
      <c r="I62" s="3"/>
      <c r="J62" s="3"/>
      <c r="K62" s="3"/>
      <c r="L62" s="3"/>
      <c r="M62" s="3"/>
      <c r="N62" s="3"/>
      <c r="O62" s="3"/>
      <c r="P62" s="3"/>
      <c r="Q62" s="3"/>
      <c r="R62" s="3"/>
      <c r="S62" s="3"/>
      <c r="T62" s="3"/>
      <c r="U62" s="3"/>
      <c r="V62" s="3"/>
    </row>
    <row r="63" spans="1:22" x14ac:dyDescent="0.25">
      <c r="A63" s="18"/>
      <c r="B63" s="18"/>
      <c r="C63" s="18"/>
      <c r="D63" s="18"/>
      <c r="E63" s="18"/>
      <c r="F63" s="18"/>
      <c r="G63" s="18"/>
      <c r="H63" s="18"/>
      <c r="I63" s="3"/>
      <c r="J63" s="3"/>
      <c r="K63" s="3"/>
      <c r="L63" s="3"/>
      <c r="M63" s="3"/>
      <c r="N63" s="3"/>
      <c r="O63" s="3"/>
      <c r="P63" s="3"/>
      <c r="Q63" s="3"/>
      <c r="R63" s="3"/>
      <c r="S63" s="3"/>
      <c r="T63" s="3"/>
      <c r="U63" s="3"/>
      <c r="V63" s="3"/>
    </row>
    <row r="64" spans="1:22" x14ac:dyDescent="0.25">
      <c r="A64" s="18" t="s">
        <v>28</v>
      </c>
      <c r="B64" s="18"/>
      <c r="C64" s="18"/>
      <c r="D64" s="18"/>
      <c r="E64" s="18"/>
      <c r="F64" s="18"/>
      <c r="G64" s="18"/>
      <c r="H64" s="18"/>
      <c r="I64" s="3"/>
      <c r="J64" s="3"/>
      <c r="K64" s="3"/>
      <c r="L64" s="3"/>
      <c r="M64" s="3"/>
      <c r="N64" s="3"/>
      <c r="O64" s="3"/>
      <c r="P64" s="3"/>
      <c r="Q64" s="3"/>
      <c r="R64" s="3"/>
      <c r="S64" s="3"/>
      <c r="T64" s="3"/>
      <c r="U64" s="3"/>
      <c r="V64" s="3"/>
    </row>
    <row r="65" spans="1:22" x14ac:dyDescent="0.25">
      <c r="A65" s="18"/>
      <c r="B65" s="18"/>
      <c r="C65" s="18"/>
      <c r="D65" s="18"/>
      <c r="E65" s="18"/>
      <c r="F65" s="18"/>
      <c r="G65" s="18"/>
      <c r="H65" s="18"/>
      <c r="I65" s="3"/>
      <c r="J65" s="3"/>
      <c r="K65" s="3"/>
      <c r="L65" s="3"/>
      <c r="M65" s="3"/>
      <c r="N65" s="3"/>
      <c r="O65" s="3"/>
      <c r="P65" s="3"/>
      <c r="Q65" s="3"/>
      <c r="R65" s="3"/>
      <c r="S65" s="3"/>
      <c r="T65" s="3"/>
      <c r="U65" s="3"/>
      <c r="V65" s="3"/>
    </row>
    <row r="66" spans="1:22" x14ac:dyDescent="0.25">
      <c r="A66" s="25"/>
      <c r="B66" s="26"/>
      <c r="C66" s="27" t="s">
        <v>20</v>
      </c>
      <c r="D66" s="18"/>
      <c r="E66" s="18"/>
      <c r="F66" s="18"/>
      <c r="G66" s="18"/>
      <c r="H66" s="18"/>
      <c r="I66" s="3"/>
      <c r="J66" s="3"/>
      <c r="K66" s="3"/>
      <c r="L66" s="3"/>
      <c r="M66" s="3"/>
      <c r="N66" s="3"/>
      <c r="O66" s="3"/>
      <c r="P66" s="3"/>
      <c r="Q66" s="3"/>
      <c r="R66" s="3"/>
      <c r="S66" s="3"/>
      <c r="T66" s="3"/>
      <c r="U66" s="3"/>
      <c r="V66" s="3"/>
    </row>
    <row r="67" spans="1:22" x14ac:dyDescent="0.25">
      <c r="A67" s="18"/>
      <c r="B67" s="30" t="s">
        <v>29</v>
      </c>
      <c r="C67" s="20">
        <f>IF(AND($F$23&lt;1000001,$F$23&gt;0),314*0.75,IF(AND($F$23&gt;1000000,$F$23&lt;12000001),627*0.75,IF($F$23&gt;12000000,0,0)))</f>
        <v>0</v>
      </c>
      <c r="D67" s="23">
        <f>IF($F$23&gt;12000000,(($F$23^0.533)/9.14)*0.75,0)</f>
        <v>0</v>
      </c>
      <c r="E67" s="37">
        <f>IF(C67=0,D67,C67)</f>
        <v>0</v>
      </c>
      <c r="F67" s="22"/>
      <c r="G67" s="22"/>
      <c r="H67" s="24"/>
      <c r="I67" s="3"/>
      <c r="J67" s="3"/>
      <c r="K67" s="3"/>
      <c r="L67" s="3"/>
      <c r="M67" s="3"/>
      <c r="N67" s="3"/>
      <c r="O67" s="3"/>
      <c r="P67" s="3"/>
      <c r="Q67" s="3"/>
      <c r="R67" s="3"/>
      <c r="S67" s="3"/>
      <c r="T67" s="3"/>
      <c r="U67" s="3"/>
      <c r="V67" s="3"/>
    </row>
    <row r="68" spans="1:22" x14ac:dyDescent="0.25">
      <c r="A68" s="18"/>
      <c r="B68" s="30" t="s">
        <v>30</v>
      </c>
      <c r="C68" s="20">
        <f>IF(AND($F$24&lt;1000001,$F$24&gt;0),314*0.75,IF(AND($F$24&gt;1000000,$F$24&lt;12000001),627*0.75,IF($F$24&gt;12000000,0,0)))</f>
        <v>0</v>
      </c>
      <c r="D68" s="23">
        <f>IF($F$24&gt;12000000,(($F$24^0.533)/9.14)*0.75,0)</f>
        <v>0</v>
      </c>
      <c r="E68" s="37">
        <f>IF(C68=0,D68,C68)</f>
        <v>0</v>
      </c>
      <c r="F68" s="22"/>
      <c r="G68" s="22"/>
      <c r="H68" s="24"/>
      <c r="I68" s="3"/>
      <c r="J68" s="3"/>
      <c r="K68" s="3"/>
      <c r="L68" s="3"/>
      <c r="M68" s="3"/>
      <c r="N68" s="3"/>
      <c r="O68" s="3"/>
      <c r="P68" s="3"/>
      <c r="Q68" s="3"/>
      <c r="R68" s="3"/>
      <c r="S68" s="3"/>
      <c r="T68" s="3"/>
      <c r="U68" s="3"/>
      <c r="V68" s="3"/>
    </row>
    <row r="69" spans="1:22" x14ac:dyDescent="0.25">
      <c r="A69" s="18"/>
      <c r="B69" s="30" t="s">
        <v>31</v>
      </c>
      <c r="C69" s="20">
        <f>IF(AND($F$25&lt;1000001,$F$25&gt;0),314*0.75,IF(AND($F$25&gt;1000000,$F$25&lt;12000001),627*0.75,IF($F$25&gt;12000000,0,0)))</f>
        <v>0</v>
      </c>
      <c r="D69" s="23">
        <f>IF($F$25&gt;12000000,(($F$25^0.533)/9.14)*0.75,0)</f>
        <v>0</v>
      </c>
      <c r="E69" s="37">
        <f>IF(C69=0,D69,C69)</f>
        <v>0</v>
      </c>
      <c r="F69" s="22"/>
      <c r="G69" s="22"/>
      <c r="H69" s="24"/>
      <c r="I69" s="3"/>
      <c r="J69" s="3"/>
      <c r="K69" s="3"/>
      <c r="L69" s="3"/>
      <c r="M69" s="3"/>
      <c r="N69" s="3"/>
      <c r="O69" s="3"/>
      <c r="P69" s="3"/>
      <c r="Q69" s="3"/>
      <c r="R69" s="3"/>
      <c r="S69" s="3"/>
      <c r="T69" s="3"/>
      <c r="U69" s="3"/>
      <c r="V69" s="3"/>
    </row>
    <row r="70" spans="1:22" x14ac:dyDescent="0.25">
      <c r="A70" s="18"/>
      <c r="B70" s="30" t="s">
        <v>32</v>
      </c>
      <c r="C70" s="20">
        <f>IF(AND($F$26&lt;1000001,$F$26&gt;0),314*0.75,IF(AND($F$26&gt;1000000,$F$26&lt;12000001),627*0.75,IF($F$26&gt;12000000,0,0)))</f>
        <v>0</v>
      </c>
      <c r="D70" s="23">
        <f>IF($F$26&gt;12000000,(($F$26^0.533)/9.14)*0.75,0)</f>
        <v>0</v>
      </c>
      <c r="E70" s="37">
        <f>IF(C70=0,D70,C70)</f>
        <v>0</v>
      </c>
      <c r="F70" s="22"/>
      <c r="G70" s="22"/>
      <c r="H70" s="24"/>
      <c r="I70" s="3"/>
      <c r="J70" s="3"/>
      <c r="K70" s="3"/>
      <c r="L70" s="3"/>
      <c r="M70" s="3"/>
      <c r="N70" s="3"/>
      <c r="O70" s="3"/>
      <c r="P70" s="3"/>
      <c r="Q70" s="3"/>
      <c r="R70" s="3"/>
      <c r="S70" s="3"/>
      <c r="T70" s="3"/>
      <c r="U70" s="3"/>
      <c r="V70" s="3"/>
    </row>
    <row r="71" spans="1:22" x14ac:dyDescent="0.25">
      <c r="A71" s="18"/>
      <c r="B71" s="30" t="s">
        <v>33</v>
      </c>
      <c r="C71" s="20">
        <f>IF(AND($F$27&lt;1000001,$F$27&gt;0),314*0.75,IF(AND($F$27&gt;1000000,$F$27&lt;12000001),627*0.75,IF($F$27&gt;12000000,0,0)))</f>
        <v>0</v>
      </c>
      <c r="D71" s="23">
        <f>IF($F$27&gt;12000000,(($F$27^0.533)/9.14)*0.75,0)</f>
        <v>0</v>
      </c>
      <c r="E71" s="37">
        <f>IF(C71=0,D71,C71)</f>
        <v>0</v>
      </c>
      <c r="F71" s="28"/>
      <c r="G71" s="18"/>
      <c r="H71" s="29"/>
      <c r="I71" s="3"/>
      <c r="J71" s="3"/>
      <c r="K71" s="3"/>
      <c r="L71" s="3"/>
      <c r="M71" s="3"/>
      <c r="N71" s="3"/>
      <c r="O71" s="3"/>
      <c r="P71" s="3"/>
      <c r="Q71" s="3"/>
      <c r="R71" s="3"/>
      <c r="S71" s="3"/>
      <c r="T71" s="3"/>
      <c r="U71" s="3"/>
      <c r="V71" s="3"/>
    </row>
    <row r="72" spans="1:22" x14ac:dyDescent="0.25">
      <c r="A72" s="18"/>
      <c r="B72" s="18"/>
      <c r="C72" s="18"/>
      <c r="D72" s="18"/>
      <c r="E72" s="38"/>
      <c r="F72" s="18"/>
      <c r="G72" s="18"/>
      <c r="H72" s="18"/>
      <c r="I72" s="3"/>
      <c r="J72" s="3"/>
      <c r="K72" s="3"/>
      <c r="L72" s="3"/>
      <c r="M72" s="3"/>
      <c r="N72" s="3"/>
      <c r="O72" s="3"/>
      <c r="P72" s="3"/>
      <c r="Q72" s="3"/>
      <c r="R72" s="3"/>
      <c r="S72" s="3"/>
      <c r="T72" s="3"/>
      <c r="U72" s="3"/>
      <c r="V72" s="3"/>
    </row>
    <row r="73" spans="1:22" x14ac:dyDescent="0.25">
      <c r="A73" s="18"/>
      <c r="B73" s="26"/>
      <c r="C73" s="27" t="s">
        <v>21</v>
      </c>
      <c r="D73" s="18"/>
      <c r="E73" s="38"/>
      <c r="F73" s="18"/>
      <c r="G73" s="18"/>
      <c r="H73" s="18"/>
      <c r="I73" s="3"/>
      <c r="J73" s="3"/>
      <c r="K73" s="3"/>
      <c r="L73" s="3"/>
      <c r="M73" s="3"/>
      <c r="N73" s="3"/>
      <c r="O73" s="3"/>
      <c r="P73" s="3"/>
      <c r="Q73" s="3"/>
      <c r="R73" s="3"/>
      <c r="S73" s="3"/>
      <c r="T73" s="3"/>
      <c r="U73" s="3"/>
      <c r="V73" s="3"/>
    </row>
    <row r="74" spans="1:22" x14ac:dyDescent="0.25">
      <c r="A74" s="18"/>
      <c r="B74" s="30" t="s">
        <v>29</v>
      </c>
      <c r="C74" s="20">
        <f>IF(AND($F$23&lt;1000001,$F$23&gt;0),314,IF(AND($F$23&gt;1000000,$F$23&lt;12000001),627,IF($F$23&gt;12000000,0,0)))</f>
        <v>0</v>
      </c>
      <c r="D74" s="20">
        <f>IF($F$23&gt;12000000,(($F$23^0.533)/9.14),0)</f>
        <v>0</v>
      </c>
      <c r="E74" s="37">
        <f>IF(C74=0,D74,C74)</f>
        <v>0</v>
      </c>
      <c r="F74" s="22"/>
      <c r="G74" s="22"/>
      <c r="H74" s="21"/>
      <c r="I74" s="3"/>
      <c r="J74" s="3"/>
      <c r="K74" s="3"/>
      <c r="L74" s="3"/>
      <c r="M74" s="3"/>
      <c r="N74" s="3"/>
      <c r="O74" s="3"/>
      <c r="P74" s="3"/>
      <c r="Q74" s="3"/>
      <c r="R74" s="3"/>
      <c r="S74" s="3"/>
      <c r="T74" s="3"/>
      <c r="U74" s="3"/>
      <c r="V74" s="3"/>
    </row>
    <row r="75" spans="1:22" x14ac:dyDescent="0.25">
      <c r="A75" s="18"/>
      <c r="B75" s="30" t="s">
        <v>30</v>
      </c>
      <c r="C75" s="20">
        <f>IF(AND($F$24&lt;1000000,$F$24&gt;0),314,IF(AND($F$24&gt;1000000,$F$24&lt;12000001),627,IF($F$24&gt;12000000,0,0)))</f>
        <v>0</v>
      </c>
      <c r="D75" s="20">
        <f>IF($F$24&gt;12000000,(($F$24^0.533)/9.14),0)</f>
        <v>0</v>
      </c>
      <c r="E75" s="37">
        <f>IF(C75=0,D75,C75)</f>
        <v>0</v>
      </c>
      <c r="F75" s="22"/>
      <c r="G75" s="22"/>
      <c r="H75" s="21"/>
      <c r="I75" s="3"/>
      <c r="J75" s="3"/>
      <c r="K75" s="3"/>
      <c r="L75" s="3"/>
      <c r="M75" s="3"/>
      <c r="N75" s="3"/>
      <c r="O75" s="3"/>
      <c r="P75" s="3"/>
      <c r="Q75" s="3"/>
      <c r="R75" s="3"/>
      <c r="S75" s="3"/>
      <c r="T75" s="3"/>
      <c r="U75" s="3"/>
      <c r="V75" s="3"/>
    </row>
    <row r="76" spans="1:22" x14ac:dyDescent="0.25">
      <c r="A76" s="18"/>
      <c r="B76" s="30" t="s">
        <v>31</v>
      </c>
      <c r="C76" s="20">
        <f>IF(AND($F$25&lt;1000001,$F$25&gt;0),314,IF(AND($F$25&gt;1000000,$F$25&lt;12000001),627,IF($F$25&gt;12000000,0,0)))</f>
        <v>0</v>
      </c>
      <c r="D76" s="20">
        <f>IF($F$25&gt;12000000,(($F$25^0.533)/9.14),0)</f>
        <v>0</v>
      </c>
      <c r="E76" s="37">
        <f>IF(C76=0,D76,C76)</f>
        <v>0</v>
      </c>
      <c r="F76" s="22"/>
      <c r="G76" s="22"/>
      <c r="H76" s="21"/>
      <c r="I76" s="3"/>
      <c r="J76" s="3"/>
      <c r="K76" s="3"/>
      <c r="L76" s="3"/>
      <c r="M76" s="3"/>
      <c r="N76" s="3"/>
      <c r="O76" s="3"/>
      <c r="P76" s="3"/>
      <c r="Q76" s="3"/>
      <c r="R76" s="3"/>
      <c r="S76" s="3"/>
      <c r="T76" s="3"/>
      <c r="U76" s="3"/>
      <c r="V76" s="3"/>
    </row>
    <row r="77" spans="1:22" x14ac:dyDescent="0.25">
      <c r="A77" s="18"/>
      <c r="B77" s="30" t="s">
        <v>32</v>
      </c>
      <c r="C77" s="20">
        <f>IF(AND($F$26&lt;1000000,$F$26&gt;0),314,IF(AND($F$26&gt;1000000,$F$26&lt;12000001),627,IF($F$26&gt;12000000,0,0)))</f>
        <v>0</v>
      </c>
      <c r="D77" s="20">
        <f>IF($F$26&gt;12000000,(($F$26^0.533)/9.14),0)</f>
        <v>0</v>
      </c>
      <c r="E77" s="37">
        <f>IF(C77=0,D77,C77)</f>
        <v>0</v>
      </c>
      <c r="F77" s="22"/>
      <c r="G77" s="22"/>
      <c r="H77" s="21"/>
      <c r="I77" s="3"/>
      <c r="J77" s="3"/>
      <c r="K77" s="3"/>
      <c r="L77" s="3"/>
      <c r="M77" s="3"/>
      <c r="N77" s="3"/>
      <c r="O77" s="3"/>
      <c r="P77" s="3"/>
      <c r="Q77" s="3"/>
      <c r="R77" s="3"/>
      <c r="S77" s="3"/>
      <c r="T77" s="3"/>
      <c r="U77" s="3"/>
      <c r="V77" s="3"/>
    </row>
    <row r="78" spans="1:22" x14ac:dyDescent="0.25">
      <c r="A78" s="18"/>
      <c r="B78" s="30" t="s">
        <v>33</v>
      </c>
      <c r="C78" s="20">
        <f>IF(AND($F$27&lt;1000001,$F$27&gt;0),314,IF(AND($F$27&gt;1000000,$F$27&lt;12000001),627,IF($F$27&gt;12000000,0,0)))</f>
        <v>0</v>
      </c>
      <c r="D78" s="20">
        <f>IF($F$27&gt;12000000,(($F$27^0.533)/9.14),0)</f>
        <v>0</v>
      </c>
      <c r="E78" s="37">
        <f>IF(C78=0,D78,C78)</f>
        <v>0</v>
      </c>
      <c r="F78" s="18"/>
      <c r="G78" s="18"/>
      <c r="H78" s="18"/>
      <c r="I78" s="3"/>
      <c r="J78" s="3"/>
      <c r="K78" s="3"/>
      <c r="L78" s="3"/>
      <c r="M78" s="3"/>
      <c r="N78" s="3"/>
      <c r="O78" s="3"/>
      <c r="P78" s="3"/>
      <c r="Q78" s="3"/>
      <c r="R78" s="3"/>
      <c r="S78" s="3"/>
      <c r="T78" s="3"/>
      <c r="U78" s="3"/>
      <c r="V78" s="3"/>
    </row>
    <row r="79" spans="1:22" x14ac:dyDescent="0.25">
      <c r="A79" s="18"/>
      <c r="B79" s="18"/>
      <c r="C79" s="18"/>
      <c r="D79" s="18"/>
      <c r="H79" s="18"/>
      <c r="I79" s="3"/>
      <c r="J79" s="3"/>
      <c r="K79" s="3"/>
      <c r="L79" s="3"/>
      <c r="M79" s="3"/>
      <c r="N79" s="3"/>
      <c r="O79" s="3"/>
      <c r="P79" s="3"/>
      <c r="Q79" s="3"/>
      <c r="R79" s="3"/>
      <c r="S79" s="3"/>
      <c r="T79" s="3"/>
      <c r="U79" s="3"/>
      <c r="V79" s="3"/>
    </row>
    <row r="80" spans="1:22" x14ac:dyDescent="0.25">
      <c r="A80" s="18"/>
      <c r="B80" s="18"/>
      <c r="C80" s="18"/>
      <c r="D80" s="18"/>
      <c r="E80" s="51" t="s">
        <v>34</v>
      </c>
      <c r="F80" s="52"/>
      <c r="G80" s="52"/>
      <c r="H80" s="18"/>
      <c r="I80" s="3"/>
      <c r="J80" s="3"/>
      <c r="K80" s="3"/>
      <c r="L80" s="3"/>
      <c r="M80" s="3"/>
      <c r="N80" s="3"/>
      <c r="O80" s="3"/>
      <c r="P80" s="3"/>
      <c r="Q80" s="3"/>
      <c r="R80" s="3"/>
      <c r="S80" s="3"/>
      <c r="T80" s="3"/>
      <c r="U80" s="3"/>
      <c r="V80" s="3"/>
    </row>
    <row r="81" spans="1:22" x14ac:dyDescent="0.25">
      <c r="A81" s="18"/>
      <c r="B81" s="18"/>
      <c r="C81" s="18"/>
      <c r="D81" s="18"/>
      <c r="E81" s="51" t="s">
        <v>18</v>
      </c>
      <c r="F81" s="52"/>
      <c r="G81" s="52"/>
      <c r="H81" s="18"/>
      <c r="I81" s="3"/>
      <c r="J81" s="3"/>
      <c r="K81" s="3"/>
      <c r="L81" s="3"/>
      <c r="M81" s="3"/>
      <c r="N81" s="3"/>
      <c r="O81" s="3"/>
      <c r="P81" s="3"/>
      <c r="Q81" s="3"/>
      <c r="R81" s="3"/>
      <c r="S81" s="3"/>
      <c r="T81" s="3"/>
      <c r="U81" s="3"/>
      <c r="V81" s="3"/>
    </row>
    <row r="82" spans="1:22" x14ac:dyDescent="0.25">
      <c r="A82" s="18"/>
      <c r="B82" s="18"/>
      <c r="C82" s="18"/>
      <c r="D82" s="18"/>
      <c r="E82" s="51" t="s">
        <v>16</v>
      </c>
      <c r="F82" s="53"/>
      <c r="G82" s="52"/>
      <c r="H82" s="18"/>
      <c r="I82" s="3"/>
      <c r="J82" s="3"/>
      <c r="K82" s="3"/>
      <c r="L82" s="3"/>
      <c r="M82" s="3"/>
      <c r="N82" s="3"/>
      <c r="O82" s="3"/>
      <c r="P82" s="3"/>
      <c r="Q82" s="3"/>
      <c r="R82" s="3"/>
      <c r="S82" s="3"/>
      <c r="T82" s="3"/>
      <c r="U82" s="3"/>
      <c r="V82" s="3"/>
    </row>
    <row r="83" spans="1:22" x14ac:dyDescent="0.25">
      <c r="A83" s="18"/>
      <c r="B83" s="18"/>
      <c r="C83" s="18"/>
      <c r="D83" s="18"/>
      <c r="E83" s="51" t="s">
        <v>17</v>
      </c>
      <c r="F83" s="52"/>
      <c r="G83" s="54"/>
      <c r="H83" s="18"/>
      <c r="I83" s="3"/>
      <c r="J83" s="3"/>
      <c r="K83" s="3"/>
      <c r="L83" s="3"/>
      <c r="M83" s="3"/>
      <c r="N83" s="3"/>
      <c r="O83" s="3"/>
      <c r="P83" s="3"/>
      <c r="Q83" s="3"/>
      <c r="R83" s="3"/>
      <c r="S83" s="3"/>
      <c r="T83" s="3"/>
      <c r="U83" s="3"/>
      <c r="V83" s="3"/>
    </row>
    <row r="84" spans="1:22" x14ac:dyDescent="0.25">
      <c r="A84" s="18"/>
      <c r="B84" s="18"/>
      <c r="C84" s="18"/>
      <c r="D84" s="18"/>
      <c r="E84" s="18"/>
      <c r="F84" s="18"/>
      <c r="G84" s="18"/>
      <c r="H84" s="18"/>
      <c r="I84" s="3"/>
      <c r="J84" s="3"/>
      <c r="K84" s="3"/>
      <c r="L84" s="3"/>
      <c r="M84" s="3"/>
      <c r="N84" s="3"/>
      <c r="O84" s="3"/>
      <c r="P84" s="3"/>
      <c r="Q84" s="3"/>
      <c r="R84" s="3"/>
      <c r="S84" s="3"/>
      <c r="T84" s="3"/>
      <c r="U84" s="3"/>
      <c r="V84" s="3"/>
    </row>
    <row r="85" spans="1:22" x14ac:dyDescent="0.25">
      <c r="A85" s="18"/>
      <c r="B85" s="18"/>
      <c r="C85" s="18"/>
      <c r="D85" s="18"/>
      <c r="F85" s="18"/>
      <c r="G85" s="18"/>
      <c r="H85" s="18"/>
      <c r="I85" s="3"/>
      <c r="J85" s="3"/>
      <c r="K85" s="3"/>
      <c r="L85" s="3"/>
      <c r="M85" s="3"/>
      <c r="N85" s="3"/>
      <c r="O85" s="3"/>
      <c r="P85" s="3"/>
      <c r="Q85" s="3"/>
      <c r="R85" s="3"/>
      <c r="S85" s="3"/>
      <c r="T85" s="3"/>
      <c r="U85" s="3"/>
      <c r="V85" s="3"/>
    </row>
    <row r="86" spans="1:22" x14ac:dyDescent="0.25">
      <c r="A86" s="18"/>
      <c r="B86" s="18"/>
      <c r="C86" s="18"/>
      <c r="D86" s="18"/>
      <c r="F86" s="18"/>
      <c r="G86" s="18"/>
      <c r="H86" s="18"/>
      <c r="I86" s="3"/>
      <c r="J86" s="3"/>
      <c r="K86" s="3"/>
      <c r="L86" s="3"/>
      <c r="M86" s="3"/>
      <c r="N86" s="3"/>
      <c r="O86" s="3"/>
      <c r="P86" s="3"/>
      <c r="Q86" s="3"/>
      <c r="R86" s="3"/>
      <c r="S86" s="3"/>
      <c r="T86" s="3"/>
      <c r="U86" s="3"/>
      <c r="V86" s="3"/>
    </row>
    <row r="87" spans="1:22" x14ac:dyDescent="0.25">
      <c r="A87" s="18"/>
      <c r="B87" s="18"/>
      <c r="C87" s="18"/>
      <c r="D87" s="18"/>
      <c r="F87" s="18"/>
      <c r="G87" s="18"/>
      <c r="H87" s="18"/>
      <c r="I87" s="3"/>
      <c r="J87" s="3"/>
      <c r="K87" s="3"/>
      <c r="L87" s="3"/>
      <c r="M87" s="3"/>
      <c r="N87" s="3"/>
      <c r="O87" s="3"/>
      <c r="P87" s="3"/>
      <c r="Q87" s="3"/>
      <c r="R87" s="3"/>
      <c r="S87" s="3"/>
      <c r="T87" s="3"/>
      <c r="U87" s="3"/>
      <c r="V87" s="3"/>
    </row>
    <row r="88" spans="1:22" x14ac:dyDescent="0.25">
      <c r="A88" s="18"/>
      <c r="B88" s="18"/>
      <c r="C88" s="18"/>
      <c r="D88" s="18"/>
      <c r="F88" s="18"/>
      <c r="G88" s="18"/>
      <c r="H88" s="18"/>
      <c r="I88" s="3"/>
      <c r="J88" s="3"/>
      <c r="K88" s="3"/>
      <c r="L88" s="3"/>
      <c r="M88" s="3"/>
      <c r="N88" s="3"/>
      <c r="O88" s="3"/>
      <c r="P88" s="3"/>
      <c r="Q88" s="3"/>
      <c r="R88" s="3"/>
      <c r="S88" s="3"/>
      <c r="T88" s="3"/>
      <c r="U88" s="3"/>
      <c r="V88" s="3"/>
    </row>
  </sheetData>
  <sheetProtection password="D391" sheet="1" objects="1" scenarios="1" selectLockedCells="1"/>
  <protectedRanges>
    <protectedRange password="CBEB" sqref="F10:F12" name="Bereich1"/>
    <protectedRange password="CBEB" sqref="F18:F32" name="Bereich2_2"/>
  </protectedRanges>
  <mergeCells count="9">
    <mergeCell ref="A1:H1"/>
    <mergeCell ref="A36:H36"/>
    <mergeCell ref="A15:H15"/>
    <mergeCell ref="A7:H7"/>
    <mergeCell ref="A2:H2"/>
    <mergeCell ref="A16:H16"/>
    <mergeCell ref="A8:H8"/>
    <mergeCell ref="A33:H33"/>
    <mergeCell ref="A34:H34"/>
  </mergeCells>
  <conditionalFormatting sqref="E19">
    <cfRule type="expression" dxfId="115" priority="261">
      <formula>OR($F$10=2,$F$10=3,$F$10=4,$F$10=5)</formula>
    </cfRule>
  </conditionalFormatting>
  <conditionalFormatting sqref="E20">
    <cfRule type="expression" dxfId="114" priority="260">
      <formula>OR($F$10=3,$F$10=4,$F$10=5)</formula>
    </cfRule>
  </conditionalFormatting>
  <conditionalFormatting sqref="E21">
    <cfRule type="expression" dxfId="113" priority="259">
      <formula>OR($F$10=4,$F$10=5)</formula>
    </cfRule>
  </conditionalFormatting>
  <conditionalFormatting sqref="E22">
    <cfRule type="expression" dxfId="112" priority="258">
      <formula>OR($F$10=5)</formula>
    </cfRule>
  </conditionalFormatting>
  <conditionalFormatting sqref="G19">
    <cfRule type="expression" dxfId="111" priority="257">
      <formula>OR($F$10=2,$F$10=3,$F$10=4,$F$10=5)</formula>
    </cfRule>
  </conditionalFormatting>
  <conditionalFormatting sqref="G20">
    <cfRule type="expression" dxfId="110" priority="256">
      <formula>OR($F$10=3,$F$10=4,$F$10=5)</formula>
    </cfRule>
  </conditionalFormatting>
  <conditionalFormatting sqref="G21">
    <cfRule type="expression" dxfId="109" priority="255">
      <formula>OR($F$10=4,$F$10=5)</formula>
    </cfRule>
  </conditionalFormatting>
  <conditionalFormatting sqref="G22">
    <cfRule type="expression" dxfId="108" priority="254">
      <formula>OR($F$10=5)</formula>
    </cfRule>
  </conditionalFormatting>
  <conditionalFormatting sqref="E28">
    <cfRule type="expression" dxfId="107" priority="243">
      <formula>OR($F$12=1,$F$12=2,$F$12=3,$F$12=4,$F$12=5)</formula>
    </cfRule>
  </conditionalFormatting>
  <conditionalFormatting sqref="E29">
    <cfRule type="expression" dxfId="106" priority="242">
      <formula>OR($F$12=2,$F$12=3,$F$12=4,$F$12=5)</formula>
    </cfRule>
  </conditionalFormatting>
  <conditionalFormatting sqref="E30">
    <cfRule type="expression" dxfId="105" priority="241">
      <formula>OR($F$12=3,$F$12=4,$F$12=5)</formula>
    </cfRule>
  </conditionalFormatting>
  <conditionalFormatting sqref="E31">
    <cfRule type="expression" dxfId="104" priority="240">
      <formula>OR($F$12=4,$F$12=5)</formula>
    </cfRule>
  </conditionalFormatting>
  <conditionalFormatting sqref="F45">
    <cfRule type="expression" dxfId="103" priority="234">
      <formula>OR($F$10=2,$F$10=3,$F$10=4,$F$10=5)</formula>
    </cfRule>
  </conditionalFormatting>
  <conditionalFormatting sqref="F46">
    <cfRule type="expression" dxfId="102" priority="233">
      <formula>OR($F$10=3,$F$10=4,$F$10=5)</formula>
    </cfRule>
  </conditionalFormatting>
  <conditionalFormatting sqref="F47">
    <cfRule type="expression" dxfId="101" priority="232">
      <formula>OR($F$10=4,$F$10=5)</formula>
    </cfRule>
  </conditionalFormatting>
  <conditionalFormatting sqref="F54">
    <cfRule type="expression" dxfId="100" priority="227">
      <formula>OR($F$12=1,$F$12=2,$F$12=3,$F$12=4,$F$12=5)</formula>
    </cfRule>
  </conditionalFormatting>
  <conditionalFormatting sqref="F55">
    <cfRule type="expression" dxfId="99" priority="226">
      <formula>OR($F$12=2,$F$12=3,$F$12=4,$F$12=5)</formula>
    </cfRule>
  </conditionalFormatting>
  <conditionalFormatting sqref="F56">
    <cfRule type="expression" dxfId="98" priority="225">
      <formula>OR($F$12=3,$F$12=4,$F$12=5)</formula>
    </cfRule>
  </conditionalFormatting>
  <conditionalFormatting sqref="F57">
    <cfRule type="expression" dxfId="97" priority="224">
      <formula>OR($F$12=4,$F$12=5)</formula>
    </cfRule>
  </conditionalFormatting>
  <conditionalFormatting sqref="G46">
    <cfRule type="expression" dxfId="96" priority="217">
      <formula>OR($F$10=3,$F$10=4,$F$10=5)</formula>
    </cfRule>
  </conditionalFormatting>
  <conditionalFormatting sqref="G47">
    <cfRule type="expression" dxfId="95" priority="216">
      <formula>OR($F$10=4,$F$10=5)</formula>
    </cfRule>
  </conditionalFormatting>
  <conditionalFormatting sqref="C54">
    <cfRule type="expression" dxfId="94" priority="190">
      <formula>OR($F$12=1,$F$12=2,$F$12=3,$F$12=4,$F$12=5)</formula>
    </cfRule>
  </conditionalFormatting>
  <conditionalFormatting sqref="C55">
    <cfRule type="expression" dxfId="93" priority="189">
      <formula>OR($F$12=2,$F$12=3,$F$12=4,$F$12=5)</formula>
    </cfRule>
  </conditionalFormatting>
  <conditionalFormatting sqref="C56">
    <cfRule type="expression" dxfId="92" priority="188">
      <formula>OR($F$12=3,$F$12=4,$F$12=5)</formula>
    </cfRule>
  </conditionalFormatting>
  <conditionalFormatting sqref="C57">
    <cfRule type="expression" dxfId="91" priority="187">
      <formula>OR($F$12=5,,$F$12=4)</formula>
    </cfRule>
  </conditionalFormatting>
  <conditionalFormatting sqref="C45">
    <cfRule type="expression" dxfId="90" priority="186">
      <formula>OR($F$10=2,$F$10=3,$F$10=4,$F$10=5)</formula>
    </cfRule>
  </conditionalFormatting>
  <conditionalFormatting sqref="C46">
    <cfRule type="expression" dxfId="89" priority="185">
      <formula>OR($F$10=3,$F$10=4,$F$10=5)</formula>
    </cfRule>
  </conditionalFormatting>
  <conditionalFormatting sqref="C47">
    <cfRule type="expression" dxfId="88" priority="184">
      <formula>OR($F$10=4,$F$10=5)</formula>
    </cfRule>
  </conditionalFormatting>
  <conditionalFormatting sqref="C48">
    <cfRule type="expression" dxfId="87" priority="183">
      <formula>OR($F$10=5)</formula>
    </cfRule>
  </conditionalFormatting>
  <conditionalFormatting sqref="F48">
    <cfRule type="expression" dxfId="86" priority="182">
      <formula>OR($F$10=5)</formula>
    </cfRule>
  </conditionalFormatting>
  <conditionalFormatting sqref="G48">
    <cfRule type="expression" dxfId="85" priority="180">
      <formula>OR($F$10=5)</formula>
    </cfRule>
  </conditionalFormatting>
  <conditionalFormatting sqref="C49:C53">
    <cfRule type="expression" dxfId="84" priority="179">
      <formula>OR($F$11=1,$F$11=2,$F$11=3,$F$11=4,$F$11=5)</formula>
    </cfRule>
  </conditionalFormatting>
  <conditionalFormatting sqref="G54">
    <cfRule type="expression" dxfId="83" priority="173">
      <formula>OR($F$12=1,$F$12=2,$F$12=3,$F$12=4,$F$12=5)</formula>
    </cfRule>
  </conditionalFormatting>
  <conditionalFormatting sqref="G55">
    <cfRule type="expression" dxfId="82" priority="172">
      <formula>OR($F$12=2,$F$12=3,$F$12=4,$F$12=5)</formula>
    </cfRule>
  </conditionalFormatting>
  <conditionalFormatting sqref="G56">
    <cfRule type="expression" dxfId="81" priority="171">
      <formula>OR($F$12=3,$F$12=4,$F$12=5)</formula>
    </cfRule>
  </conditionalFormatting>
  <conditionalFormatting sqref="G57">
    <cfRule type="expression" dxfId="80" priority="170">
      <formula>OR($F$12=4,$F$12=5)</formula>
    </cfRule>
  </conditionalFormatting>
  <conditionalFormatting sqref="E18">
    <cfRule type="expression" dxfId="79" priority="169">
      <formula>OR($F$10=1,$F$10=2,$F$10=3,$F$10=4,$F$10=5)</formula>
    </cfRule>
  </conditionalFormatting>
  <conditionalFormatting sqref="G18">
    <cfRule type="expression" dxfId="78" priority="168">
      <formula>OR($F$10=1,$F$10=2,$F$10=3,$F$10=4,$F$10=5)</formula>
    </cfRule>
  </conditionalFormatting>
  <conditionalFormatting sqref="G45">
    <cfRule type="expression" dxfId="77" priority="167">
      <formula>OR($F$10=2,$F$10=3,$F$10=4,$F$10=5)</formula>
    </cfRule>
  </conditionalFormatting>
  <conditionalFormatting sqref="C44">
    <cfRule type="expression" dxfId="76" priority="166">
      <formula>OR($F$10=1,$F$10=2,$F$10=3,$F$10=4,$F$10=5)</formula>
    </cfRule>
  </conditionalFormatting>
  <conditionalFormatting sqref="F44:G44">
    <cfRule type="expression" dxfId="75" priority="165">
      <formula>OR($F$10=1,$F$10=2,$F$10=3,$F$10=4,$F$10=5)</formula>
    </cfRule>
  </conditionalFormatting>
  <conditionalFormatting sqref="G51">
    <cfRule type="expression" dxfId="74" priority="158">
      <formula>OR($F$11=3,$F$11=4,$F$11=5)</formula>
    </cfRule>
  </conditionalFormatting>
  <conditionalFormatting sqref="G75">
    <cfRule type="expression" dxfId="73" priority="130">
      <formula>OR($F$11=2,$F$11=3,$F$11=4)</formula>
    </cfRule>
  </conditionalFormatting>
  <conditionalFormatting sqref="G74">
    <cfRule type="expression" dxfId="72" priority="137">
      <formula>OR($F$11=1,$F$11=2,$F$11=3,$F$11=4)</formula>
    </cfRule>
  </conditionalFormatting>
  <conditionalFormatting sqref="F74">
    <cfRule type="expression" dxfId="71" priority="136">
      <formula>OR($F$11=1,$F$11=2,$F$11=3,$F$11=4,$F$11=5)</formula>
    </cfRule>
  </conditionalFormatting>
  <conditionalFormatting sqref="F76">
    <cfRule type="expression" dxfId="70" priority="135">
      <formula>OR($F$11=3,$F$11=4,$F$11=5)</formula>
    </cfRule>
  </conditionalFormatting>
  <conditionalFormatting sqref="F75">
    <cfRule type="expression" dxfId="69" priority="134">
      <formula>OR($F$11=2,$F$11=3,$F$11=4,$F$11=5)</formula>
    </cfRule>
  </conditionalFormatting>
  <conditionalFormatting sqref="F77">
    <cfRule type="expression" dxfId="68" priority="133">
      <formula>OR($F$11=4)</formula>
    </cfRule>
  </conditionalFormatting>
  <conditionalFormatting sqref="G76">
    <cfRule type="expression" dxfId="67" priority="132">
      <formula>OR($F$11=3,$F$11=4,$F$11=5)</formula>
    </cfRule>
  </conditionalFormatting>
  <conditionalFormatting sqref="G77">
    <cfRule type="expression" dxfId="66" priority="131">
      <formula>OR($F$11=4)</formula>
    </cfRule>
  </conditionalFormatting>
  <conditionalFormatting sqref="B67:B71">
    <cfRule type="expression" dxfId="65" priority="128">
      <formula>OR($F$11=1,$F$11=2,$F$11=3,$F$11=4,$F$11=5)</formula>
    </cfRule>
  </conditionalFormatting>
  <conditionalFormatting sqref="G67">
    <cfRule type="expression" dxfId="64" priority="127">
      <formula>OR($F$11=1,$F$11=2,$F$11=3,$F$11=4)</formula>
    </cfRule>
  </conditionalFormatting>
  <conditionalFormatting sqref="F67">
    <cfRule type="expression" dxfId="63" priority="126">
      <formula>OR($F$11=1,$F$11=2,$F$11=3,$F$11=4,$F$11=5)</formula>
    </cfRule>
  </conditionalFormatting>
  <conditionalFormatting sqref="E68">
    <cfRule type="expression" dxfId="62" priority="125">
      <formula>OR($F$11=2,$F$11=3,$F$11=4,$F$11=5)</formula>
    </cfRule>
  </conditionalFormatting>
  <conditionalFormatting sqref="F68">
    <cfRule type="expression" dxfId="61" priority="123">
      <formula>OR($F$11=2,$F$11=3,$F$11=4,$F$11=5)</formula>
    </cfRule>
  </conditionalFormatting>
  <conditionalFormatting sqref="G68">
    <cfRule type="expression" dxfId="60" priority="122">
      <formula>OR($F$11=2,$F$11=3,$F$11=4)</formula>
    </cfRule>
  </conditionalFormatting>
  <conditionalFormatting sqref="E69">
    <cfRule type="expression" dxfId="59" priority="121">
      <formula>OR($F$11=3,$F$11=4,$F$11=5)</formula>
    </cfRule>
  </conditionalFormatting>
  <conditionalFormatting sqref="F69">
    <cfRule type="expression" dxfId="58" priority="119">
      <formula>OR($F$11=3,$F$11=4,$F$11=5)</formula>
    </cfRule>
  </conditionalFormatting>
  <conditionalFormatting sqref="G69">
    <cfRule type="expression" dxfId="57" priority="118">
      <formula>OR($F$11=3,$F$11=4,$F$11=5)</formula>
    </cfRule>
  </conditionalFormatting>
  <conditionalFormatting sqref="E70">
    <cfRule type="expression" dxfId="56" priority="117">
      <formula>OR($F$11=5,$F$11=4)</formula>
    </cfRule>
  </conditionalFormatting>
  <conditionalFormatting sqref="F70">
    <cfRule type="expression" dxfId="55" priority="115">
      <formula>OR($F$11=4)</formula>
    </cfRule>
  </conditionalFormatting>
  <conditionalFormatting sqref="G70">
    <cfRule type="expression" dxfId="54" priority="114">
      <formula>OR($F$11=4)</formula>
    </cfRule>
  </conditionalFormatting>
  <conditionalFormatting sqref="C66 C73">
    <cfRule type="expression" dxfId="53" priority="113">
      <formula>OR($F$11&gt;0)</formula>
    </cfRule>
  </conditionalFormatting>
  <conditionalFormatting sqref="E32">
    <cfRule type="expression" dxfId="52" priority="91">
      <formula>OR($F$12=5)</formula>
    </cfRule>
  </conditionalFormatting>
  <conditionalFormatting sqref="G23">
    <cfRule type="expression" dxfId="51" priority="90">
      <formula>OR($F$11=5,$F$11=4,$F$11=3,$F$11=2,$F$11=1)</formula>
    </cfRule>
  </conditionalFormatting>
  <conditionalFormatting sqref="G24">
    <cfRule type="expression" dxfId="50" priority="89">
      <formula>OR($F$11=5,$F$11=4,$F$11=3,$F$11=2)</formula>
    </cfRule>
  </conditionalFormatting>
  <conditionalFormatting sqref="G25">
    <cfRule type="expression" dxfId="49" priority="88">
      <formula>OR($F$11=5,$F$11=4,$F$11=3)</formula>
    </cfRule>
  </conditionalFormatting>
  <conditionalFormatting sqref="G26">
    <cfRule type="expression" dxfId="48" priority="87">
      <formula>OR($F$11=5,$F$11=4)</formula>
    </cfRule>
  </conditionalFormatting>
  <conditionalFormatting sqref="G27">
    <cfRule type="expression" dxfId="47" priority="86">
      <formula>OR($F$11=5)</formula>
    </cfRule>
  </conditionalFormatting>
  <conditionalFormatting sqref="G28">
    <cfRule type="expression" dxfId="46" priority="85">
      <formula>OR($F$12=5,$F$12=1,$F$12=2,$F$12=3,$F$12=4)</formula>
    </cfRule>
  </conditionalFormatting>
  <conditionalFormatting sqref="G29">
    <cfRule type="expression" dxfId="45" priority="84">
      <formula>OR($F$12=5,$F$12=2,$F$12=3,$F$12=4)</formula>
    </cfRule>
  </conditionalFormatting>
  <conditionalFormatting sqref="G30">
    <cfRule type="expression" dxfId="44" priority="83">
      <formula>OR($F$12=4,$F$12=3,$F$12=5)</formula>
    </cfRule>
  </conditionalFormatting>
  <conditionalFormatting sqref="G31">
    <cfRule type="expression" dxfId="43" priority="82">
      <formula>OR($F$12=4,$F$12=5)</formula>
    </cfRule>
  </conditionalFormatting>
  <conditionalFormatting sqref="G32">
    <cfRule type="expression" dxfId="42" priority="81">
      <formula>OR($F$12=5)</formula>
    </cfRule>
  </conditionalFormatting>
  <conditionalFormatting sqref="G58">
    <cfRule type="expression" dxfId="41" priority="70">
      <formula>OR($F$12=5)</formula>
    </cfRule>
  </conditionalFormatting>
  <conditionalFormatting sqref="F58">
    <cfRule type="expression" dxfId="40" priority="72">
      <formula>OR($F$12=5)</formula>
    </cfRule>
  </conditionalFormatting>
  <conditionalFormatting sqref="F71">
    <cfRule type="expression" dxfId="39" priority="69">
      <formula>OR($F$11=5)</formula>
    </cfRule>
  </conditionalFormatting>
  <conditionalFormatting sqref="F49">
    <cfRule type="expression" dxfId="38" priority="67">
      <formula>OR($F$11=1,$F$11=2,$F$11=3,$F$11=4,$F$11=5)</formula>
    </cfRule>
  </conditionalFormatting>
  <conditionalFormatting sqref="F52">
    <cfRule type="expression" dxfId="37" priority="66">
      <formula>OR($F$11=4,$F$11=5)</formula>
    </cfRule>
  </conditionalFormatting>
  <conditionalFormatting sqref="F53">
    <cfRule type="expression" dxfId="36" priority="65">
      <formula>OR($F$11=5)</formula>
    </cfRule>
  </conditionalFormatting>
  <conditionalFormatting sqref="F51">
    <cfRule type="expression" dxfId="35" priority="64">
      <formula>OR($F$11=3,$F$11=4,$F$11=5)</formula>
    </cfRule>
  </conditionalFormatting>
  <conditionalFormatting sqref="G53">
    <cfRule type="expression" dxfId="34" priority="62">
      <formula>OR($F$11=5)</formula>
    </cfRule>
  </conditionalFormatting>
  <conditionalFormatting sqref="G49">
    <cfRule type="expression" dxfId="33" priority="60">
      <formula>OR($F$11=1,$F$11=2,$F$11=3,$F$11=4,$F$11=5)</formula>
    </cfRule>
  </conditionalFormatting>
  <conditionalFormatting sqref="F50">
    <cfRule type="expression" dxfId="32" priority="59">
      <formula>OR($F$11=2,$F$11=3,$F$11=4,$F$11=5)</formula>
    </cfRule>
  </conditionalFormatting>
  <conditionalFormatting sqref="G52">
    <cfRule type="expression" dxfId="31" priority="58">
      <formula>OR($F$11=4,$F$11=5)</formula>
    </cfRule>
  </conditionalFormatting>
  <conditionalFormatting sqref="G50">
    <cfRule type="expression" dxfId="30" priority="57">
      <formula>OR($F$11=2,$F$11=3,$F$11=4,$F$11=5)</formula>
    </cfRule>
  </conditionalFormatting>
  <conditionalFormatting sqref="C58">
    <cfRule type="expression" dxfId="29" priority="55">
      <formula>OR($F$12=5)</formula>
    </cfRule>
  </conditionalFormatting>
  <conditionalFormatting sqref="E67">
    <cfRule type="expression" dxfId="28" priority="53">
      <formula>OR($F$11=1,$F$11=2,$F$11=3,$F$11=4,$F$11=5)</formula>
    </cfRule>
  </conditionalFormatting>
  <conditionalFormatting sqref="E75">
    <cfRule type="expression" dxfId="27" priority="50">
      <formula>OR($F$11=2,$F$11=3,$F$11=4,$F$11=5)</formula>
    </cfRule>
  </conditionalFormatting>
  <conditionalFormatting sqref="E76">
    <cfRule type="expression" dxfId="26" priority="49">
      <formula>OR($F$11=3,$F$11=4,$F$11=5)</formula>
    </cfRule>
  </conditionalFormatting>
  <conditionalFormatting sqref="E77">
    <cfRule type="expression" dxfId="25" priority="48">
      <formula>OR($F$11=4,$F$11=5)</formula>
    </cfRule>
  </conditionalFormatting>
  <conditionalFormatting sqref="E74">
    <cfRule type="expression" dxfId="24" priority="47">
      <formula>OR($F$11=1,$F$11=2,$F$11=3,$F$11=4,$F$11=5)</formula>
    </cfRule>
  </conditionalFormatting>
  <conditionalFormatting sqref="E71">
    <cfRule type="expression" dxfId="23" priority="45">
      <formula>OR($F$11=5)</formula>
    </cfRule>
  </conditionalFormatting>
  <conditionalFormatting sqref="E78">
    <cfRule type="expression" dxfId="22" priority="44">
      <formula>OR($F$11=5)</formula>
    </cfRule>
  </conditionalFormatting>
  <conditionalFormatting sqref="A64">
    <cfRule type="expression" dxfId="21" priority="43">
      <formula>OR($F$11&gt;0)</formula>
    </cfRule>
  </conditionalFormatting>
  <conditionalFormatting sqref="B74:B78">
    <cfRule type="expression" dxfId="20" priority="42">
      <formula>OR($F$11=1,$F$11=2,$F$11=3,$F$11=4,$F$11=5)</formula>
    </cfRule>
  </conditionalFormatting>
  <conditionalFormatting sqref="F18">
    <cfRule type="expression" dxfId="19" priority="24">
      <formula>OR(F10=1,F10=2,F10=3,F10=4,F10=5)</formula>
    </cfRule>
  </conditionalFormatting>
  <conditionalFormatting sqref="F19">
    <cfRule type="expression" dxfId="18" priority="23">
      <formula>OR(F10=2,F10=3,F10=4,F10=5)</formula>
    </cfRule>
  </conditionalFormatting>
  <conditionalFormatting sqref="F20">
    <cfRule type="expression" dxfId="17" priority="22">
      <formula>OR(F10=3,F10=4,F10=5)</formula>
    </cfRule>
  </conditionalFormatting>
  <conditionalFormatting sqref="F21">
    <cfRule type="expression" dxfId="16" priority="21">
      <formula>OR(F10=4,F10=5)</formula>
    </cfRule>
  </conditionalFormatting>
  <conditionalFormatting sqref="F22">
    <cfRule type="expression" dxfId="15" priority="20">
      <formula>OR(F10=5)</formula>
    </cfRule>
  </conditionalFormatting>
  <conditionalFormatting sqref="F25">
    <cfRule type="expression" dxfId="14" priority="19">
      <formula>OR($F$11=3,$F$11=4,$F$11=5)</formula>
    </cfRule>
  </conditionalFormatting>
  <conditionalFormatting sqref="F26">
    <cfRule type="expression" dxfId="13" priority="18">
      <formula>OR($F$11=4,$F$11=5)</formula>
    </cfRule>
  </conditionalFormatting>
  <conditionalFormatting sqref="F24">
    <cfRule type="expression" dxfId="12" priority="17">
      <formula>OR($F$11=2,$F$11=3,$F$11=4,$F$11=5)</formula>
    </cfRule>
  </conditionalFormatting>
  <conditionalFormatting sqref="F23">
    <cfRule type="expression" dxfId="11" priority="16">
      <formula>OR(F11=1,F11=2,F11=3,F11=4,F11=5)</formula>
    </cfRule>
  </conditionalFormatting>
  <conditionalFormatting sqref="F27">
    <cfRule type="expression" dxfId="10" priority="15">
      <formula>OR($F$11=5)</formula>
    </cfRule>
  </conditionalFormatting>
  <conditionalFormatting sqref="F28">
    <cfRule type="expression" dxfId="9" priority="14">
      <formula>OR($F$12=1,$F$12=2,$F$12=3,$F$12=4,$F$12=5)</formula>
    </cfRule>
  </conditionalFormatting>
  <conditionalFormatting sqref="F29">
    <cfRule type="expression" dxfId="8" priority="13">
      <formula>OR($F$12=2,$F$12=3,$F$12=4,$F$12=5)</formula>
    </cfRule>
  </conditionalFormatting>
  <conditionalFormatting sqref="F30">
    <cfRule type="expression" dxfId="7" priority="12">
      <formula>OR($F$12=3,$F$12=4,$F$12=5)</formula>
    </cfRule>
  </conditionalFormatting>
  <conditionalFormatting sqref="F31">
    <cfRule type="expression" dxfId="6" priority="11">
      <formula>OR($F$12=4,$F$12=5)</formula>
    </cfRule>
  </conditionalFormatting>
  <conditionalFormatting sqref="F32">
    <cfRule type="expression" dxfId="5" priority="10">
      <formula>OR($F$12=5)</formula>
    </cfRule>
  </conditionalFormatting>
  <conditionalFormatting sqref="E23">
    <cfRule type="expression" dxfId="4" priority="9">
      <formula>OR($F$11=1,$F$11=2,$F$11=3,$F$11=4,$F$11=5)</formula>
    </cfRule>
  </conditionalFormatting>
  <conditionalFormatting sqref="E24">
    <cfRule type="expression" dxfId="3" priority="4">
      <formula>OR($F$11=2,$F$11=3,$F$11=4,$F$11=5)</formula>
    </cfRule>
  </conditionalFormatting>
  <conditionalFormatting sqref="E25">
    <cfRule type="expression" dxfId="2" priority="3">
      <formula>OR($F$11=3,$F$11=4,$F$11=5)</formula>
    </cfRule>
  </conditionalFormatting>
  <conditionalFormatting sqref="E26">
    <cfRule type="expression" dxfId="1" priority="2">
      <formula>OR($F$11=4,$F$11=5)</formula>
    </cfRule>
  </conditionalFormatting>
  <conditionalFormatting sqref="E27">
    <cfRule type="expression" dxfId="0" priority="1">
      <formula>OR($F$11=5)</formula>
    </cfRule>
  </conditionalFormatting>
  <dataValidations xWindow="697" yWindow="674" count="4">
    <dataValidation type="whole" errorStyle="information" allowBlank="1" showErrorMessage="1" errorTitle="Anzahl beschränkt" error="Bitte wählen Sie eine Zahl von 1 bis 5" prompt="Ab 01.01.2018 gilt eine neue Beitragsordnung für die mobile enabled Websites (MEW), welche in drei Stufen bis zum Jahr 2020 eingeführt wird. Informationen zu den zukünftigen Beiträgen finden Sie weiter unten." sqref="F11">
      <formula1>0</formula1>
      <formula2>5</formula2>
    </dataValidation>
    <dataValidation type="whole" errorStyle="information" allowBlank="1" showErrorMessage="1" errorTitle="Anzahl beschränkt" error="Bitte wählen Sie eine Zahl von1 bis 5" sqref="F10">
      <formula1>0</formula1>
      <formula2>5</formula2>
    </dataValidation>
    <dataValidation type="whole" errorStyle="information" allowBlank="1" showErrorMessage="1" errorTitle="Anzahl beschränkt" error="Bitte wählen Sie eine Zahl von 1 bis 5" prompt="Der Aufnahmebeitrag halbiert sich für jedes weitere App-Angebot, das vom selben IVW-Mitglied zeitgleich (d.h. am selben Tag) angemeldet wird. Die ist in den Berchnungen  unten nicht berücksichtigt." sqref="F12">
      <formula1>0</formula1>
      <formula2>5</formula2>
    </dataValidation>
    <dataValidation type="whole" errorStyle="information" allowBlank="1" showInputMessage="1" showErrorMessage="1" errorTitle="Begrenzte Eingabe" error="Bitte beachten Sie, dass die Engabe auf 1.000.000.000 PIs begrenzt ist." sqref="F18:F32">
      <formula1>1</formula1>
      <formula2>1000000000000</formula2>
    </dataValidation>
  </dataValidations>
  <hyperlinks>
    <hyperlink ref="E81" r:id="rId1"/>
    <hyperlink ref="E83" r:id="rId2"/>
    <hyperlink ref="E82:F82" r:id="rId3" display="&gt;&gt; Link zur Beitragsordnung für Apps"/>
    <hyperlink ref="E81:F81" r:id="rId4" display="&gt;&gt; Link zur Beitragsordnung für MEWs"/>
    <hyperlink ref="E80" r:id="rId5" display="&gt;&gt; Link zur Beitragsordnung für Online-Angebote"/>
    <hyperlink ref="E80:G80" r:id="rId6" display="&gt;&gt; Link zur Beitragsordnung für Online-Angebote"/>
    <hyperlink ref="E83:F83" r:id="rId7" display="&gt;&gt; Link zum Aufnahmeformular"/>
    <hyperlink ref="E81:G81" r:id="rId8" display="&gt;&gt; Link zur Beitragsordnung für MEWs"/>
    <hyperlink ref="E82:G82" r:id="rId9" display="&gt;&gt; Link zur Beitragsordnung für Apps"/>
  </hyperlinks>
  <pageMargins left="0.25" right="0.25" top="0.75" bottom="0.75" header="0.3" footer="0.3"/>
  <pageSetup paperSize="9" orientation="portrait" r:id="rId10"/>
  <rowBreaks count="1" manualBreakCount="1">
    <brk id="35" max="7" man="1"/>
  </rowBreaks>
  <drawing r:id="rId11"/>
  <legacy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
  <sheetViews>
    <sheetView workbookViewId="0">
      <selection activeCell="A45" sqref="A45"/>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Katrin Bögelsack</dc:creator>
  <cp:lastModifiedBy>Katrin Bögelsack</cp:lastModifiedBy>
  <cp:lastPrinted>2017-10-11T11:15:28Z</cp:lastPrinted>
  <dcterms:created xsi:type="dcterms:W3CDTF">2017-08-16T13:41:22Z</dcterms:created>
  <dcterms:modified xsi:type="dcterms:W3CDTF">2017-10-11T13:12:44Z</dcterms:modified>
</cp:coreProperties>
</file>